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8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<sst xmlns="http://schemas.openxmlformats.org/spreadsheetml/2006/main" count="43" uniqueCount="25">
  <si>
    <t>E374</t>
  </si>
  <si>
    <t>Wing</t>
  </si>
  <si>
    <t>Wing Data with reduced no of rows</t>
  </si>
  <si>
    <t>Tail</t>
  </si>
  <si>
    <t>Tail Data with reduced no of rows</t>
  </si>
  <si>
    <t>Cl Symm A=large</t>
  </si>
  <si>
    <t>Extra Cl Wing</t>
  </si>
  <si>
    <t>Revised Cl Wing</t>
  </si>
  <si>
    <t>Cdp Symm</t>
  </si>
  <si>
    <t>Extra Cdp Wing</t>
  </si>
  <si>
    <t>Revised Cdp Wing</t>
  </si>
  <si>
    <t xml:space="preserve"> Alpha AR modified</t>
  </si>
  <si>
    <t>New Cl</t>
  </si>
  <si>
    <t>New Cdp</t>
  </si>
  <si>
    <t>Cdi</t>
  </si>
  <si>
    <t>Cd total</t>
  </si>
  <si>
    <t>Cm</t>
  </si>
  <si>
    <t>Cm symm</t>
  </si>
  <si>
    <t>Cl / Cd</t>
  </si>
  <si>
    <t>alpha</t>
  </si>
  <si>
    <t>Cl</t>
  </si>
  <si>
    <t>Cd tot</t>
  </si>
  <si>
    <t>Alpha</t>
  </si>
  <si>
    <t>Cdp</t>
  </si>
  <si>
    <t/>
  </si>
</sst>
</file>

<file path=xl/styles.xml><?xml version="1.0" encoding="utf-8"?>
<styleSheet xmlns="http://schemas.openxmlformats.org/spreadsheetml/2006/main">
  <numFmts count="9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E+00"/>
    <numFmt numFmtId="171" formatCode="0.0E+00"/>
    <numFmt numFmtId="172" formatCode="0.000E+00"/>
    <numFmt numFmtId="173" formatCode="0.0000E+00"/>
    <numFmt numFmtId="174" formatCode="0.00000E+00"/>
    <numFmt numFmtId="175" formatCode="0.000000E+00"/>
    <numFmt numFmtId="176" formatCode="0.0000000E+00"/>
    <numFmt numFmtId="177" formatCode="$#,##0.0_);($#,##0.0\)"/>
    <numFmt numFmtId="178" formatCode="$#,##0.000_);($#,##0.000\)"/>
    <numFmt numFmtId="179" formatCode="$#,##0.0000_);($#,##0.0000\)"/>
    <numFmt numFmtId="180" formatCode="$#,##0.00000_);($#,##0.00000\)"/>
    <numFmt numFmtId="181" formatCode="$#,##0.000000_);($#,##0.000000\)"/>
    <numFmt numFmtId="182" formatCode="$#,##0.0000000_);($#,##0.0000000\)"/>
    <numFmt numFmtId="183" formatCode="0.0%"/>
    <numFmt numFmtId="184" formatCode="0.000%"/>
    <numFmt numFmtId="185" formatCode="0.0000%"/>
    <numFmt numFmtId="186" formatCode="0.00000%"/>
    <numFmt numFmtId="187" formatCode="0.000000%"/>
    <numFmt numFmtId="188" formatCode="0.0000000%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d\-mmm\-yy"/>
    <numFmt numFmtId="196" formatCode="mmmm d, yyyy"/>
    <numFmt numFmtId="197" formatCode="m/d"/>
    <numFmt numFmtId="198" formatCode="m/yy"/>
    <numFmt numFmtId="199" formatCode="mmmm, yyyy"/>
    <numFmt numFmtId="200" formatCode="mmmm dd"/>
    <numFmt numFmtId="201" formatCode="mmm"/>
    <numFmt numFmtId="202" formatCode="mmmm"/>
    <numFmt numFmtId="203" formatCode="dd"/>
    <numFmt numFmtId="204" formatCode="dddd"/>
    <numFmt numFmtId="205" formatCode="yy"/>
    <numFmt numFmtId="206" formatCode="yyyy"/>
    <numFmt numFmtId="207" formatCode="00"/>
    <numFmt numFmtId="208" formatCode="000"/>
    <numFmt numFmtId="209" formatCode="0000"/>
    <numFmt numFmtId="210" formatCode="00000"/>
    <numFmt numFmtId="211" formatCode="000000"/>
    <numFmt numFmtId="212" formatCode="0000000"/>
    <numFmt numFmtId="213" formatCode="00000000"/>
    <numFmt numFmtId="214" formatCode="#\ ?/2"/>
    <numFmt numFmtId="215" formatCode="#\ ?/3"/>
    <numFmt numFmtId="216" formatCode="#\ ?/4"/>
    <numFmt numFmtId="217" formatCode="#\ ?/8"/>
    <numFmt numFmtId="218" formatCode="#\ ?/10"/>
    <numFmt numFmtId="219" formatCode="#\ ?/16"/>
    <numFmt numFmtId="220" formatCode="#\ ?/32"/>
    <numFmt numFmtId="221" formatCode="#\ ?/100"/>
    <numFmt numFmtId="222" formatCode="$#,##0.0_);[Red]\($#,##0.0\)"/>
    <numFmt numFmtId="223" formatCode="$#,##0.000_);[Red]\($#,##0.000\)"/>
    <numFmt numFmtId="224" formatCode="$#,##0.0000_);[Red]\($#,##0.0000\)"/>
    <numFmt numFmtId="225" formatCode="$#,##0.00000_);[Red]\($#,##0.00000\)"/>
    <numFmt numFmtId="226" formatCode="$#,##0.000000_);[Red]\($#,##0.000000\)"/>
    <numFmt numFmtId="227" formatCode="$#,##0.0000000_);[Red]\($#,##0.0000000\)"/>
    <numFmt numFmtId="228" formatCode="#,##0.0_);[Red]\(#,##0.0\)"/>
    <numFmt numFmtId="229" formatCode="#,##0.000_);[Red]\(#,##0.000\)"/>
    <numFmt numFmtId="230" formatCode="#,##0.0000_);[Red]\(#,##0.0000\)"/>
    <numFmt numFmtId="231" formatCode="#,##0.00000_);[Red]\(#,##0.00000\)"/>
    <numFmt numFmtId="232" formatCode="#,##0.000000_);[Red]\(#,##0.000000\)"/>
    <numFmt numFmtId="233" formatCode="#,##0.0000000_);[Red]\(#,##0.0000000\)"/>
    <numFmt numFmtId="234" formatCode="#\ ??/???"/>
    <numFmt numFmtId="235" formatCode="€#,##0_);(€#,##0\)"/>
    <numFmt numFmtId="236" formatCode="€#,##0.0_);(€#,##0.0\)"/>
    <numFmt numFmtId="237" formatCode="€#,##0.00_);(€#,##0.00\)"/>
    <numFmt numFmtId="238" formatCode="€#,##0.000_);(€#,##0.000\)"/>
    <numFmt numFmtId="239" formatCode="€#,##0.0000_);(€#,##0.0000\)"/>
    <numFmt numFmtId="240" formatCode="€#,##0.00000_);(€#,##0.00000\)"/>
    <numFmt numFmtId="241" formatCode="€#,##0.000000_);(€#,##0.000000\)"/>
    <numFmt numFmtId="242" formatCode="€#,##0.0000000_);(€#,##0.0000000\)"/>
    <numFmt numFmtId="243" formatCode="€#,##0_);[Red]\(€#,##0\)"/>
    <numFmt numFmtId="244" formatCode="€#,##0.0_);[Red]\(€#,##0.0\)"/>
    <numFmt numFmtId="245" formatCode="€#,##0.00_);[Red]\(€#,##0.00\)"/>
    <numFmt numFmtId="246" formatCode="€#,##0.000_);[Red]\(€#,##0.000\)"/>
    <numFmt numFmtId="247" formatCode="€#,##0.0000_);[Red]\(€#,##0.0000\)"/>
    <numFmt numFmtId="248" formatCode="€#,##0.00000_);[Red]\(€#,##0.00000\)"/>
    <numFmt numFmtId="249" formatCode="€#,##0.000000_);[Red]\(€#,##0.000000\)"/>
    <numFmt numFmtId="250" formatCode="€#,##0.0000000_);[Red]\(€#,##0.0000000\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 wrapText="1"/>
      <protection locked="0"/>
    </xf>
    <xf numFmtId="190" fontId="0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tabSelected="1" defaultGridColor="0" colorId="0" workbookViewId="0" topLeftCell="A1">
      <selection activeCell="A1" sqref="A1"/>
    </sheetView>
  </sheetViews>
  <sheetFormatPr defaultColWidth="11.421875" defaultRowHeight="12.75"/>
  <cols>
    <col min="1" max="2" width="10.00390625" style="2" customWidth="1"/>
    <col min="3" max="3" width="8.140625" style="2" customWidth="1"/>
    <col min="4" max="4" width="9.7109375" style="2" customWidth="1"/>
    <col min="5" max="5" width="3.140625" style="2" customWidth="1"/>
    <col min="6" max="8" width="10.00390625" style="2" customWidth="1"/>
    <col min="9" max="9" width="3.421875" style="2" customWidth="1"/>
    <col min="10" max="11" width="10.00390625" style="2" customWidth="1"/>
    <col min="12" max="12" width="8.00390625" style="2" customWidth="1"/>
    <col min="13" max="13" width="7.421875" style="4" customWidth="1"/>
    <col min="14" max="14" width="7.140625" style="4" customWidth="1"/>
    <col min="15" max="17" width="10.00390625" style="2" customWidth="1"/>
    <col min="18" max="18" width="10.00390625" style="1" customWidth="1"/>
    <col min="19" max="16384" width="10.00390625" style="2" customWidth="1"/>
  </cols>
  <sheetData>
    <row r="1" spans="3:31" ht="12.75">
      <c r="C1" s="2" t="s">
        <v>0</v>
      </c>
      <c r="R1" s="2" t="str">
        <f>IF($O1="","",J1)</f>
        <v/>
      </c>
      <c r="S1" s="2" t="str">
        <f>IF($O1="","",K1)</f>
        <v/>
      </c>
      <c r="T1" s="2" t="str">
        <f>IF($O1="","",N1)</f>
        <v/>
      </c>
      <c r="U1" s="2" t="str">
        <f>IF($O1="","",O1)</f>
        <v/>
      </c>
      <c r="AB1" s="2" t="str">
        <f>IF(OR($Z1="",$X1=""),"",W1)</f>
        <v/>
      </c>
      <c r="AC1" s="2" t="str">
        <f>IF(OR($Z1="",$X1=""),"",X1)</f>
        <v/>
      </c>
      <c r="AD1" s="2" t="str">
        <f>IF(OR($Z1="",$X1=""),"",Y1)</f>
        <v/>
      </c>
      <c r="AE1" s="2" t="str">
        <f>IF(OR($Z1="",$X1=""),"",Z1)</f>
        <v/>
      </c>
    </row>
    <row r="2" spans="10:28" ht="12.75">
      <c r="J2" s="2" t="s">
        <v>1</v>
      </c>
      <c r="R2" s="2" t="s">
        <v>2</v>
      </c>
      <c r="W2" s="2" t="s">
        <v>3</v>
      </c>
      <c r="AB2" s="2" t="s">
        <v>4</v>
      </c>
    </row>
    <row r="3" spans="2:31" ht="24" customHeight="1">
      <c r="B3" s="3" t="s">
        <v>5</v>
      </c>
      <c r="C3" s="3" t="s">
        <v>6</v>
      </c>
      <c r="D3" s="3" t="s">
        <v>7</v>
      </c>
      <c r="E3" s="3"/>
      <c r="F3" s="2" t="s">
        <v>8</v>
      </c>
      <c r="G3" s="3" t="s">
        <v>9</v>
      </c>
      <c r="H3" s="3" t="s">
        <v>10</v>
      </c>
      <c r="J3" s="3" t="s">
        <v>11</v>
      </c>
      <c r="K3" s="2" t="s">
        <v>12</v>
      </c>
      <c r="L3" s="2" t="s">
        <v>13</v>
      </c>
      <c r="M3" s="4" t="s">
        <v>14</v>
      </c>
      <c r="N3" s="4" t="s">
        <v>15</v>
      </c>
      <c r="O3" s="2" t="s">
        <v>16</v>
      </c>
      <c r="P3" s="2" t="s">
        <v>17</v>
      </c>
      <c r="Q3" s="2" t="s">
        <v>18</v>
      </c>
      <c r="R3" s="1" t="s">
        <v>19</v>
      </c>
      <c r="S3" s="2" t="s">
        <v>20</v>
      </c>
      <c r="T3" s="2" t="s">
        <v>21</v>
      </c>
      <c r="U3" s="2" t="s">
        <v>16</v>
      </c>
      <c r="W3" s="2" t="s">
        <v>22</v>
      </c>
      <c r="X3" s="2" t="s">
        <v>20</v>
      </c>
      <c r="Y3" s="2" t="s">
        <v>23</v>
      </c>
      <c r="Z3" s="2" t="s">
        <v>16</v>
      </c>
      <c r="AB3" s="2" t="s">
        <v>22</v>
      </c>
      <c r="AC3" s="2" t="s">
        <v>20</v>
      </c>
      <c r="AD3" s="2" t="s">
        <v>23</v>
      </c>
      <c r="AE3" s="2" t="s">
        <v>16</v>
      </c>
    </row>
    <row r="4" spans="18:28" ht="12.75">
      <c r="R4" s="1">
        <v>26</v>
      </c>
      <c r="AB4" s="2">
        <v>21</v>
      </c>
    </row>
    <row r="5" spans="1:31" ht="12.75">
      <c r="A5" s="2">
        <v>-180</v>
      </c>
      <c r="B5" s="2">
        <v>0</v>
      </c>
      <c r="D5" s="2">
        <f>IF(C5="",B5,C5)</f>
        <v>0</v>
      </c>
      <c r="F5" s="2">
        <v>0</v>
      </c>
      <c r="H5" s="2">
        <f>IF(G5="",F5,G5)</f>
        <v>0</v>
      </c>
      <c r="J5" s="2">
        <f>A5</f>
        <v>-180</v>
      </c>
      <c r="K5" s="2">
        <f>D5</f>
        <v>0</v>
      </c>
      <c r="L5" s="2">
        <f>H5</f>
        <v>0</v>
      </c>
      <c r="M5" s="4">
        <f>K5*K5/(PI()*6)</f>
        <v>0</v>
      </c>
      <c r="N5" s="4">
        <f>L5+M5</f>
        <v>0</v>
      </c>
      <c r="O5" s="2">
        <v>0</v>
      </c>
      <c r="P5" s="2">
        <f>O5</f>
        <v>0</v>
      </c>
      <c r="Q5" s="2">
        <f>K5/(N5+0.00000001)</f>
        <v>0</v>
      </c>
      <c r="R5" s="2">
        <v>-180</v>
      </c>
      <c r="S5" s="2">
        <v>0</v>
      </c>
      <c r="T5" s="2">
        <v>0</v>
      </c>
      <c r="U5" s="2">
        <v>0</v>
      </c>
      <c r="W5" s="2">
        <f>A5</f>
        <v>-180</v>
      </c>
      <c r="X5" s="2">
        <f>IF(B5="","",B5)</f>
        <v>0</v>
      </c>
      <c r="Y5" s="2">
        <f>IF(F5="","",F5)</f>
        <v>0</v>
      </c>
      <c r="Z5" s="2">
        <f>IF(P5="","",P5)</f>
        <v>0</v>
      </c>
      <c r="AB5" s="2">
        <v>-180</v>
      </c>
      <c r="AC5" s="2">
        <v>0</v>
      </c>
      <c r="AD5" s="2">
        <v>0</v>
      </c>
      <c r="AE5" s="2">
        <v>0</v>
      </c>
    </row>
    <row r="6" spans="1:31" ht="12.75">
      <c r="A6" s="2">
        <v>-170</v>
      </c>
      <c r="B6" s="2">
        <v>0.8132</v>
      </c>
      <c r="D6" s="2">
        <f>IF(C6="",B6,C6)</f>
        <v>0.8132</v>
      </c>
      <c r="F6" s="2">
        <v>0.1325</v>
      </c>
      <c r="H6" s="2">
        <f>IF(G6="",F6,G6)</f>
        <v>0.1325</v>
      </c>
      <c r="J6" s="2">
        <f>A6</f>
        <v>-170</v>
      </c>
      <c r="K6" s="2">
        <f>D6</f>
        <v>0.8132</v>
      </c>
      <c r="L6" s="2">
        <f>H6</f>
        <v>0.1325</v>
      </c>
      <c r="M6" s="4">
        <f>K6*K6/(PI()*6)</f>
        <v>0.03508274904473273</v>
      </c>
      <c r="N6" s="4">
        <f>L6+M6</f>
        <v>0.16758274904473275</v>
      </c>
      <c r="O6" s="2">
        <v>0</v>
      </c>
      <c r="P6" s="2">
        <f>O6</f>
        <v>0</v>
      </c>
      <c r="Q6" s="2">
        <f>K6/(N6+0.00000001)</f>
        <v>4.852527817512141</v>
      </c>
      <c r="R6" s="2">
        <v>-170</v>
      </c>
      <c r="S6" s="2">
        <v>0.8132</v>
      </c>
      <c r="T6" s="2">
        <v>0.16758274904473275</v>
      </c>
      <c r="U6" s="2">
        <v>0</v>
      </c>
      <c r="W6" s="2">
        <f>A6</f>
        <v>-170</v>
      </c>
      <c r="X6" s="2">
        <f>IF(B6="","",B6)</f>
        <v>0.8132</v>
      </c>
      <c r="Y6" s="2">
        <f>IF(F6="","",F6)</f>
        <v>0.1325</v>
      </c>
      <c r="Z6" s="2">
        <f>IF(P6="","",P6)</f>
        <v>0</v>
      </c>
      <c r="AB6" s="2">
        <v>-170</v>
      </c>
      <c r="AC6" s="2">
        <v>0.8132</v>
      </c>
      <c r="AD6" s="2">
        <v>0.1325</v>
      </c>
      <c r="AE6" s="2">
        <v>0</v>
      </c>
    </row>
    <row r="7" spans="1:31" ht="12.75">
      <c r="A7" s="2">
        <v>-160</v>
      </c>
      <c r="B7" s="2">
        <v>0.5802</v>
      </c>
      <c r="D7" s="2">
        <f>IF(C7="",B7,C7)</f>
        <v>0.5802</v>
      </c>
      <c r="F7" s="2">
        <v>0.3126</v>
      </c>
      <c r="H7" s="2">
        <f>IF(G7="",F7,G7)</f>
        <v>0.3126</v>
      </c>
      <c r="J7" s="2">
        <f>A7</f>
        <v>-160</v>
      </c>
      <c r="K7" s="2">
        <f>D7</f>
        <v>0.5802</v>
      </c>
      <c r="L7" s="2">
        <f>H7</f>
        <v>0.3126</v>
      </c>
      <c r="M7" s="4">
        <f>K7*K7/(PI()*6)</f>
        <v>0.017858884389702883</v>
      </c>
      <c r="N7" s="4">
        <f>L7+M7</f>
        <v>0.3304588843897029</v>
      </c>
      <c r="O7" s="2">
        <v>0.05</v>
      </c>
      <c r="P7" s="2">
        <f>O7</f>
        <v>0.05</v>
      </c>
      <c r="Q7" s="2">
        <f>K7/(N7+0.00000001)</f>
        <v>1.7557403049221092</v>
      </c>
      <c r="R7" s="2">
        <v>-160</v>
      </c>
      <c r="S7" s="2">
        <v>0.5802</v>
      </c>
      <c r="T7" s="2">
        <v>0.3304588843897029</v>
      </c>
      <c r="U7" s="2">
        <v>0.05</v>
      </c>
      <c r="W7" s="2">
        <f>A7</f>
        <v>-160</v>
      </c>
      <c r="X7" s="2">
        <f>IF(B7="","",B7)</f>
        <v>0.5802</v>
      </c>
      <c r="Y7" s="2">
        <f>IF(F7="","",F7)</f>
        <v>0.3126</v>
      </c>
      <c r="Z7" s="2">
        <f>IF(P7="","",P7)</f>
        <v>0.05</v>
      </c>
      <c r="AB7" s="2">
        <v>-160</v>
      </c>
      <c r="AC7" s="2">
        <v>0.5802</v>
      </c>
      <c r="AD7" s="2">
        <v>0.3126</v>
      </c>
      <c r="AE7" s="2">
        <v>0.05</v>
      </c>
    </row>
    <row r="8" spans="1:31" ht="12.75">
      <c r="A8" s="2">
        <v>-150</v>
      </c>
      <c r="B8" s="2">
        <v>0.7041</v>
      </c>
      <c r="D8" s="2">
        <f>IF(C8="",B8,C8)</f>
        <v>0.7041</v>
      </c>
      <c r="F8" s="2">
        <v>0.6038</v>
      </c>
      <c r="H8" s="2">
        <f>IF(G8="",F8,G8)</f>
        <v>0.6038</v>
      </c>
      <c r="J8" s="2">
        <f>A8</f>
        <v>-150</v>
      </c>
      <c r="K8" s="2">
        <f>D8</f>
        <v>0.7041</v>
      </c>
      <c r="L8" s="2">
        <f>H8</f>
        <v>0.6038</v>
      </c>
      <c r="M8" s="4">
        <f>K8*K8/(PI()*6)</f>
        <v>0.02630071562765652</v>
      </c>
      <c r="N8" s="4">
        <f>L8+M8</f>
        <v>0.6301007156276566</v>
      </c>
      <c r="O8" s="2">
        <v>0.1</v>
      </c>
      <c r="P8" s="2">
        <f>O8</f>
        <v>0.1</v>
      </c>
      <c r="Q8" s="2">
        <f>K8/(N8+0.00000001)</f>
        <v>1.1174403890721298</v>
      </c>
      <c r="R8" s="2">
        <v>-150</v>
      </c>
      <c r="S8" s="2">
        <v>0.7041</v>
      </c>
      <c r="T8" s="2">
        <v>0.6301007156276566</v>
      </c>
      <c r="U8" s="2">
        <v>0.1</v>
      </c>
      <c r="W8" s="2">
        <f>A8</f>
        <v>-150</v>
      </c>
      <c r="X8" s="2">
        <f>IF(B8="","",B8)</f>
        <v>0.7041</v>
      </c>
      <c r="Y8" s="2">
        <f>IF(F8="","",F8)</f>
        <v>0.6038</v>
      </c>
      <c r="Z8" s="2">
        <f>IF(P8="","",P8)</f>
        <v>0.1</v>
      </c>
      <c r="AB8" s="2">
        <v>-150</v>
      </c>
      <c r="AC8" s="2">
        <v>0.7041</v>
      </c>
      <c r="AD8" s="2">
        <v>0.6038</v>
      </c>
      <c r="AE8" s="2">
        <v>0.1</v>
      </c>
    </row>
    <row r="9" spans="1:31" ht="12.75">
      <c r="A9" s="2">
        <v>-140</v>
      </c>
      <c r="B9" s="2">
        <v>0.8975</v>
      </c>
      <c r="D9" s="2">
        <f>IF(C9="",B9,C9)</f>
        <v>0.8975</v>
      </c>
      <c r="F9" s="2">
        <v>0.9425</v>
      </c>
      <c r="H9" s="2">
        <f>IF(G9="",F9,G9)</f>
        <v>0.9425</v>
      </c>
      <c r="J9" s="2">
        <f>A9</f>
        <v>-140</v>
      </c>
      <c r="K9" s="2">
        <f>D9</f>
        <v>0.8975</v>
      </c>
      <c r="L9" s="2">
        <f>H9</f>
        <v>0.9425</v>
      </c>
      <c r="M9" s="4">
        <f>K9*K9/(PI()*6)</f>
        <v>0.04273343379297201</v>
      </c>
      <c r="N9" s="4">
        <f>L9+M9</f>
        <v>0.985233433792972</v>
      </c>
      <c r="O9" s="2">
        <v>0.15</v>
      </c>
      <c r="P9" s="2">
        <f>O9</f>
        <v>0.15</v>
      </c>
      <c r="Q9" s="2">
        <f>K9/(N9+0.00000001)</f>
        <v>0.910951618273113</v>
      </c>
      <c r="R9" s="2">
        <v>-140</v>
      </c>
      <c r="S9" s="2">
        <v>0.8975</v>
      </c>
      <c r="T9" s="2">
        <v>0.985233433792972</v>
      </c>
      <c r="U9" s="2">
        <v>0.15</v>
      </c>
      <c r="W9" s="2">
        <f>A9</f>
        <v>-140</v>
      </c>
      <c r="X9" s="2">
        <f>IF(B9="","",B9)</f>
        <v>0.8975</v>
      </c>
      <c r="Y9" s="2">
        <f>IF(F9="","",F9)</f>
        <v>0.9425</v>
      </c>
      <c r="Z9" s="2">
        <f>IF(P9="","",P9)</f>
        <v>0.15</v>
      </c>
      <c r="AB9" s="2">
        <v>-140</v>
      </c>
      <c r="AC9" s="2">
        <v>0.8975</v>
      </c>
      <c r="AD9" s="2">
        <v>0.9425</v>
      </c>
      <c r="AE9" s="2">
        <v>0.15</v>
      </c>
    </row>
    <row r="10" spans="1:31" ht="12.75">
      <c r="A10" s="2">
        <v>-130</v>
      </c>
      <c r="B10" s="2">
        <v>0.8132</v>
      </c>
      <c r="D10" s="2">
        <f>IF(C10="",B10,C10)</f>
        <v>0.8132</v>
      </c>
      <c r="F10" s="2">
        <v>1.2601</v>
      </c>
      <c r="H10" s="2">
        <f>IF(G10="",F10,G10)</f>
        <v>1.2601</v>
      </c>
      <c r="J10" s="2">
        <f>A10</f>
        <v>-130</v>
      </c>
      <c r="K10" s="2">
        <f>D10</f>
        <v>0.8132</v>
      </c>
      <c r="L10" s="2">
        <f>H10</f>
        <v>1.2601</v>
      </c>
      <c r="M10" s="4">
        <f>K10*K10/(PI()*6)</f>
        <v>0.03508274904473273</v>
      </c>
      <c r="N10" s="4">
        <f>L10+M10</f>
        <v>1.2951827490447327</v>
      </c>
      <c r="Q10" s="2">
        <f>K10/(N10+0.00000001)</f>
        <v>0.6278650594451852</v>
      </c>
      <c r="R10" s="2">
        <v>-90</v>
      </c>
      <c r="S10" s="2">
        <v>-0.0744</v>
      </c>
      <c r="T10" s="2">
        <v>1.8379936599685975</v>
      </c>
      <c r="U10" s="2">
        <v>0.5</v>
      </c>
      <c r="W10" s="2">
        <f>A10</f>
        <v>-130</v>
      </c>
      <c r="X10" s="2">
        <f>IF(B10="","",B10)</f>
        <v>0.8132</v>
      </c>
      <c r="Y10" s="2">
        <f>IF(F10="","",F10)</f>
        <v>1.2601</v>
      </c>
      <c r="Z10" s="2" t="str">
        <f>IF(P10="","",P10)</f>
        <v/>
      </c>
      <c r="AB10" s="2">
        <v>-90</v>
      </c>
      <c r="AC10" s="2">
        <v>-0.0744</v>
      </c>
      <c r="AD10" s="2">
        <v>1.8377</v>
      </c>
      <c r="AE10" s="2">
        <v>0.5</v>
      </c>
    </row>
    <row r="11" spans="1:31" ht="12.75">
      <c r="A11" s="2">
        <v>-120</v>
      </c>
      <c r="B11" s="2">
        <v>0.6298</v>
      </c>
      <c r="D11" s="2">
        <f>IF(C11="",B11,C11)</f>
        <v>0.6298</v>
      </c>
      <c r="F11" s="2">
        <v>1.5037</v>
      </c>
      <c r="H11" s="2">
        <f>IF(G11="",F11,G11)</f>
        <v>1.5037</v>
      </c>
      <c r="J11" s="2">
        <f>A11</f>
        <v>-120</v>
      </c>
      <c r="K11" s="2">
        <f>D11</f>
        <v>0.6298</v>
      </c>
      <c r="L11" s="2">
        <f>H11</f>
        <v>1.5037</v>
      </c>
      <c r="M11" s="4">
        <f>K11*K11/(PI()*6)</f>
        <v>0.021042832077903945</v>
      </c>
      <c r="N11" s="4">
        <f>L11+M11</f>
        <v>1.524742832077904</v>
      </c>
      <c r="Q11" s="2">
        <f>K11/(N11+0.00000001)</f>
        <v>0.4130532589624851</v>
      </c>
      <c r="R11" s="2">
        <v>-45</v>
      </c>
      <c r="S11" s="2">
        <v>-0.962</v>
      </c>
      <c r="T11" s="2">
        <v>1.1318963290515787</v>
      </c>
      <c r="U11" s="2">
        <v>0.25</v>
      </c>
      <c r="W11" s="2">
        <f>A11</f>
        <v>-120</v>
      </c>
      <c r="X11" s="2">
        <f>IF(B11="","",B11)</f>
        <v>0.6298</v>
      </c>
      <c r="Y11" s="2">
        <f>IF(F11="","",F11)</f>
        <v>1.5037</v>
      </c>
      <c r="Z11" s="2" t="str">
        <f>IF(P11="","",P11)</f>
        <v/>
      </c>
      <c r="AB11" s="2">
        <v>-45</v>
      </c>
      <c r="AC11" s="2">
        <v>-0.962</v>
      </c>
      <c r="AD11" s="2">
        <v>1.0828</v>
      </c>
      <c r="AE11" s="2">
        <v>0.25</v>
      </c>
    </row>
    <row r="12" spans="1:31" ht="12.75">
      <c r="A12" s="2">
        <v>-110</v>
      </c>
      <c r="B12" s="2">
        <v>0.4265</v>
      </c>
      <c r="D12" s="2">
        <f>IF(C12="",B12,C12)</f>
        <v>0.4265</v>
      </c>
      <c r="F12" s="2">
        <v>1.6362</v>
      </c>
      <c r="H12" s="2">
        <f>IF(G12="",F12,G12)</f>
        <v>1.6362</v>
      </c>
      <c r="J12" s="2">
        <f>A12</f>
        <v>-110</v>
      </c>
      <c r="K12" s="2">
        <f>D12</f>
        <v>0.4265</v>
      </c>
      <c r="L12" s="2">
        <f>H12</f>
        <v>1.6362</v>
      </c>
      <c r="M12" s="4">
        <f>K12*K12/(PI()*6)</f>
        <v>0.009650214082345905</v>
      </c>
      <c r="N12" s="4">
        <f>L12+M12</f>
        <v>1.645850214082346</v>
      </c>
      <c r="Q12" s="2">
        <f>K12/(N12+0.00000001)</f>
        <v>0.25913658105663756</v>
      </c>
      <c r="R12" s="2">
        <v>-10</v>
      </c>
      <c r="S12" s="2">
        <v>-0.5</v>
      </c>
      <c r="T12" s="2">
        <v>0.1432629119243246</v>
      </c>
      <c r="U12" s="2">
        <v>0.1</v>
      </c>
      <c r="W12" s="2">
        <f>A12</f>
        <v>-110</v>
      </c>
      <c r="X12" s="2">
        <f>IF(B12="","",B12)</f>
        <v>0.4265</v>
      </c>
      <c r="Y12" s="2">
        <f>IF(F12="","",F12)</f>
        <v>1.6362</v>
      </c>
      <c r="Z12" s="2" t="str">
        <f>IF(P12="","",P12)</f>
        <v/>
      </c>
      <c r="AB12" s="2">
        <v>-17</v>
      </c>
      <c r="AC12" s="2">
        <v>-0.5802</v>
      </c>
      <c r="AD12" s="2">
        <v>0.2164</v>
      </c>
      <c r="AE12" s="2">
        <v>0.1</v>
      </c>
    </row>
    <row r="13" spans="1:31" ht="12.75">
      <c r="A13" s="2">
        <v>-100</v>
      </c>
      <c r="B13" s="2">
        <v>0.1835</v>
      </c>
      <c r="D13" s="2">
        <f>IF(C13="",B13,C13)</f>
        <v>0.1835</v>
      </c>
      <c r="F13" s="2">
        <v>1.7581</v>
      </c>
      <c r="H13" s="2">
        <f>IF(G13="",F13,G13)</f>
        <v>1.7581</v>
      </c>
      <c r="J13" s="2">
        <f>A13</f>
        <v>-100</v>
      </c>
      <c r="K13" s="2">
        <f>D13</f>
        <v>0.1835</v>
      </c>
      <c r="L13" s="2">
        <f>H13</f>
        <v>1.7581</v>
      </c>
      <c r="M13" s="4">
        <f>K13*K13/(PI()*6)</f>
        <v>0.0017863683441753577</v>
      </c>
      <c r="N13" s="4">
        <f>L13+M13</f>
        <v>1.7598863683441754</v>
      </c>
      <c r="Q13" s="2">
        <f>K13/(N13+0.00000001)</f>
        <v>0.10426809495090796</v>
      </c>
      <c r="R13" s="2">
        <v>-8</v>
      </c>
      <c r="S13" s="2">
        <v>-0.6</v>
      </c>
      <c r="T13" s="2">
        <v>0.11909859317102744</v>
      </c>
      <c r="U13" s="2">
        <v>0.04</v>
      </c>
      <c r="W13" s="2">
        <f>A13</f>
        <v>-100</v>
      </c>
      <c r="X13" s="2">
        <f>IF(B13="","",B13)</f>
        <v>0.1835</v>
      </c>
      <c r="Y13" s="2">
        <f>IF(F13="","",F13)</f>
        <v>1.7581</v>
      </c>
      <c r="Z13" s="2" t="str">
        <f>IF(P13="","",P13)</f>
        <v/>
      </c>
      <c r="AB13" s="2">
        <v>-15</v>
      </c>
      <c r="AC13" s="2">
        <v>-1.0314</v>
      </c>
      <c r="AD13" s="2">
        <v>0.0577</v>
      </c>
      <c r="AE13" s="2">
        <v>0.05</v>
      </c>
    </row>
    <row r="14" spans="1:31" ht="12.75">
      <c r="A14" s="2">
        <v>-90</v>
      </c>
      <c r="B14" s="2">
        <v>-0.0744</v>
      </c>
      <c r="D14" s="2">
        <f>IF(C14="",B14,C14)</f>
        <v>-0.0744</v>
      </c>
      <c r="F14" s="2">
        <v>1.8377</v>
      </c>
      <c r="H14" s="2">
        <f>IF(G14="",F14,G14)</f>
        <v>1.8377</v>
      </c>
      <c r="J14" s="2">
        <f>A14</f>
        <v>-90</v>
      </c>
      <c r="K14" s="2">
        <f>D14</f>
        <v>-0.0744</v>
      </c>
      <c r="L14" s="2">
        <f>H14</f>
        <v>1.8377</v>
      </c>
      <c r="M14" s="4">
        <f>K14*K14/(PI()*6)</f>
        <v>0.00029365996859771786</v>
      </c>
      <c r="N14" s="4">
        <f>L14+M14</f>
        <v>1.8379936599685975</v>
      </c>
      <c r="O14" s="2">
        <v>0.5</v>
      </c>
      <c r="P14" s="2">
        <f>O14</f>
        <v>0.5</v>
      </c>
      <c r="Q14" s="2">
        <f>K14/(N14+0.00000001)</f>
        <v>-0.040478920692513125</v>
      </c>
      <c r="R14" s="2">
        <v>-6</v>
      </c>
      <c r="S14" s="2">
        <v>-0.5</v>
      </c>
      <c r="T14" s="2">
        <v>0.09326291192432462</v>
      </c>
      <c r="U14" s="2">
        <v>-0.03</v>
      </c>
      <c r="W14" s="2">
        <f>A14</f>
        <v>-90</v>
      </c>
      <c r="X14" s="2">
        <f>IF(B14="","",B14)</f>
        <v>-0.0744</v>
      </c>
      <c r="Y14" s="2">
        <f>IF(F14="","",F14)</f>
        <v>1.8377</v>
      </c>
      <c r="Z14" s="2">
        <f>IF(P14="","",P14)</f>
        <v>0.5</v>
      </c>
      <c r="AB14" s="2">
        <v>-10</v>
      </c>
      <c r="AC14" s="2">
        <v>-0.8628</v>
      </c>
      <c r="AD14" s="2">
        <v>0.0209</v>
      </c>
      <c r="AE14" s="2">
        <v>0</v>
      </c>
    </row>
    <row r="15" spans="1:31" ht="12.75">
      <c r="A15" s="2">
        <v>-80</v>
      </c>
      <c r="B15" s="2">
        <v>-0.3273</v>
      </c>
      <c r="D15" s="2">
        <f>IF(C15="",B15,C15)</f>
        <v>-0.3273</v>
      </c>
      <c r="F15" s="2">
        <v>1.801</v>
      </c>
      <c r="H15" s="2">
        <f>IF(G15="",F15,G15)</f>
        <v>1.801</v>
      </c>
      <c r="J15" s="2">
        <f>A15</f>
        <v>-80</v>
      </c>
      <c r="K15" s="2">
        <f>D15</f>
        <v>-0.3273</v>
      </c>
      <c r="L15" s="2">
        <f>H15</f>
        <v>1.801</v>
      </c>
      <c r="M15" s="4">
        <f>K15*K15/(PI()*6)</f>
        <v>0.005683173144550927</v>
      </c>
      <c r="N15" s="4">
        <f>L15+M15</f>
        <v>1.806683173144551</v>
      </c>
      <c r="Q15" s="2">
        <f>K15/(N15+0.00000001)</f>
        <v>-0.18116070545934396</v>
      </c>
      <c r="R15" s="2">
        <v>-2</v>
      </c>
      <c r="S15" s="2">
        <v>0</v>
      </c>
      <c r="T15" s="2">
        <v>0.03</v>
      </c>
      <c r="U15" s="2">
        <v>-0.07</v>
      </c>
      <c r="W15" s="2">
        <f>A15</f>
        <v>-80</v>
      </c>
      <c r="X15" s="2">
        <f>IF(B15="","",B15)</f>
        <v>-0.3273</v>
      </c>
      <c r="Y15" s="2">
        <f>IF(F15="","",F15)</f>
        <v>1.801</v>
      </c>
      <c r="Z15" s="2" t="str">
        <f>IF(P15="","",P15)</f>
        <v/>
      </c>
      <c r="AB15" s="2">
        <v>0</v>
      </c>
      <c r="AC15" s="2">
        <v>0</v>
      </c>
      <c r="AD15" s="2">
        <v>0</v>
      </c>
      <c r="AE15" s="2">
        <v>0</v>
      </c>
    </row>
    <row r="16" spans="1:31" ht="12.75">
      <c r="A16" s="2">
        <v>-70</v>
      </c>
      <c r="B16" s="2">
        <v>-0.5603</v>
      </c>
      <c r="D16" s="2">
        <f>IF(C16="",B16,C16)</f>
        <v>-0.5603</v>
      </c>
      <c r="F16" s="2">
        <v>1.6585</v>
      </c>
      <c r="H16" s="2">
        <f>IF(G16="",F16,G16)</f>
        <v>1.6585</v>
      </c>
      <c r="J16" s="2">
        <f>A16</f>
        <v>-70</v>
      </c>
      <c r="K16" s="2">
        <f>D16</f>
        <v>-0.5603</v>
      </c>
      <c r="L16" s="2">
        <f>H16</f>
        <v>1.6585</v>
      </c>
      <c r="M16" s="4">
        <f>K16*K16/(PI()*6)</f>
        <v>0.01665482684614738</v>
      </c>
      <c r="N16" s="4">
        <f>L16+M16</f>
        <v>1.6751548268461474</v>
      </c>
      <c r="Q16" s="2">
        <f>K16/(N16+0.00000001)</f>
        <v>-0.3344765437055895</v>
      </c>
      <c r="R16" s="2">
        <v>0.3999999999999999</v>
      </c>
      <c r="S16" s="2">
        <v>0.2</v>
      </c>
      <c r="T16" s="2">
        <v>0.02212206590789194</v>
      </c>
      <c r="U16" s="2">
        <v>-0.07</v>
      </c>
      <c r="W16" s="2">
        <f>A16</f>
        <v>-70</v>
      </c>
      <c r="X16" s="2">
        <f>IF(B16="","",B16)</f>
        <v>-0.5603</v>
      </c>
      <c r="Y16" s="2">
        <f>IF(F16="","",F16)</f>
        <v>1.6585</v>
      </c>
      <c r="Z16" s="2" t="str">
        <f>IF(P16="","",P16)</f>
        <v/>
      </c>
      <c r="AB16" s="2">
        <v>10</v>
      </c>
      <c r="AC16" s="2">
        <v>0.8628</v>
      </c>
      <c r="AD16" s="2">
        <v>0.0209</v>
      </c>
      <c r="AE16" s="2">
        <v>0</v>
      </c>
    </row>
    <row r="17" spans="1:31" ht="12.75">
      <c r="A17" s="2">
        <v>-55</v>
      </c>
      <c r="B17" s="2">
        <v>-0.8579</v>
      </c>
      <c r="D17" s="2">
        <f>IF(C17="",B17,C17)</f>
        <v>-0.8579</v>
      </c>
      <c r="F17" s="2">
        <v>1.421</v>
      </c>
      <c r="H17" s="2">
        <f>IF(G17="",F17,G17)</f>
        <v>1.421</v>
      </c>
      <c r="J17" s="2">
        <f>A17</f>
        <v>-55</v>
      </c>
      <c r="K17" s="2">
        <f>D17</f>
        <v>-0.8579</v>
      </c>
      <c r="L17" s="2">
        <f>H17</f>
        <v>1.421</v>
      </c>
      <c r="M17" s="4">
        <f>K17*K17/(PI()*6)</f>
        <v>0.039045610043205635</v>
      </c>
      <c r="N17" s="4">
        <f>L17+M17</f>
        <v>1.4600456100432058</v>
      </c>
      <c r="Q17" s="2">
        <f>K17/(N17+0.00000001)</f>
        <v>-0.5875843797090484</v>
      </c>
      <c r="R17" s="2">
        <v>7.6</v>
      </c>
      <c r="S17" s="2">
        <v>0.6</v>
      </c>
      <c r="T17" s="2">
        <v>0.03909859317102744</v>
      </c>
      <c r="U17" s="2">
        <v>-0.07</v>
      </c>
      <c r="W17" s="2">
        <f>A17</f>
        <v>-55</v>
      </c>
      <c r="X17" s="2">
        <f>IF(B17="","",B17)</f>
        <v>-0.8579</v>
      </c>
      <c r="Y17" s="2">
        <f>IF(F17="","",F17)</f>
        <v>1.421</v>
      </c>
      <c r="Z17" s="2" t="str">
        <f>IF(P17="","",P17)</f>
        <v/>
      </c>
      <c r="AB17" s="2">
        <v>15</v>
      </c>
      <c r="AC17" s="2">
        <v>1.0314</v>
      </c>
      <c r="AD17" s="2">
        <v>0.0577</v>
      </c>
      <c r="AE17" s="2">
        <v>-0.05</v>
      </c>
    </row>
    <row r="18" spans="1:31" ht="12.75">
      <c r="A18" s="2">
        <v>-45</v>
      </c>
      <c r="B18" s="2">
        <v>-0.962</v>
      </c>
      <c r="D18" s="2">
        <f>IF(C18="",B18,C18)</f>
        <v>-0.962</v>
      </c>
      <c r="F18" s="2">
        <v>1.0828</v>
      </c>
      <c r="H18" s="2">
        <f>IF(G18="",F18,G18)</f>
        <v>1.0828</v>
      </c>
      <c r="J18" s="2">
        <f>A18</f>
        <v>-45</v>
      </c>
      <c r="K18" s="2">
        <f>D18</f>
        <v>-0.962</v>
      </c>
      <c r="L18" s="2">
        <f>H18</f>
        <v>1.0828</v>
      </c>
      <c r="M18" s="4">
        <f>K18*K18/(PI()*6)</f>
        <v>0.04909632905157866</v>
      </c>
      <c r="N18" s="4">
        <f>L18+M18</f>
        <v>1.1318963290515787</v>
      </c>
      <c r="O18" s="2">
        <v>0.25</v>
      </c>
      <c r="P18" s="2">
        <f>O18</f>
        <v>0.25</v>
      </c>
      <c r="Q18" s="2">
        <f>K18/(N18+0.00000001)</f>
        <v>-0.8499011497873246</v>
      </c>
      <c r="R18" s="2">
        <v>12.399999999999999</v>
      </c>
      <c r="S18" s="2">
        <v>0.9</v>
      </c>
      <c r="T18" s="2">
        <v>0.06297183463481175</v>
      </c>
      <c r="U18" s="2">
        <v>-0.07</v>
      </c>
      <c r="W18" s="2">
        <f>A18</f>
        <v>-45</v>
      </c>
      <c r="X18" s="2">
        <f>IF(B18="","",B18)</f>
        <v>-0.962</v>
      </c>
      <c r="Y18" s="2">
        <f>IF(F18="","",F18)</f>
        <v>1.0828</v>
      </c>
      <c r="Z18" s="2">
        <f>IF(P18="","",P18)</f>
        <v>0.25</v>
      </c>
      <c r="AB18" s="2">
        <v>17</v>
      </c>
      <c r="AC18" s="2">
        <v>0.5802</v>
      </c>
      <c r="AD18" s="2">
        <v>0.2164</v>
      </c>
      <c r="AE18" s="2">
        <v>-0.1</v>
      </c>
    </row>
    <row r="19" spans="1:31" ht="12.75">
      <c r="A19" s="2">
        <v>-33</v>
      </c>
      <c r="B19" s="2">
        <v>-0.8826</v>
      </c>
      <c r="D19" s="2">
        <f>IF(C19="",B19,C19)</f>
        <v>-0.8826</v>
      </c>
      <c r="F19" s="2">
        <v>0.6971</v>
      </c>
      <c r="H19" s="2">
        <f>IF(G19="",F19,G19)</f>
        <v>0.6971</v>
      </c>
      <c r="J19" s="2">
        <f>A19</f>
        <v>-33</v>
      </c>
      <c r="K19" s="2">
        <f>D19</f>
        <v>-0.8826</v>
      </c>
      <c r="L19" s="2">
        <f>H19</f>
        <v>0.6971</v>
      </c>
      <c r="M19" s="4">
        <f>K19*K19/(PI()*6)</f>
        <v>0.0413263189457892</v>
      </c>
      <c r="N19" s="4">
        <f>L19+M19</f>
        <v>0.7384263189457893</v>
      </c>
      <c r="Q19" s="2">
        <f>K19/(N19+0.00000001)</f>
        <v>-1.1952444887224425</v>
      </c>
      <c r="R19" s="2">
        <v>14.8</v>
      </c>
      <c r="S19" s="2">
        <v>0.85</v>
      </c>
      <c r="T19" s="2">
        <v>0.09832981546129813</v>
      </c>
      <c r="U19" s="2">
        <v>-0.07</v>
      </c>
      <c r="W19" s="2">
        <f>A19</f>
        <v>-33</v>
      </c>
      <c r="X19" s="2">
        <f>IF(B19="","",B19)</f>
        <v>-0.8826</v>
      </c>
      <c r="Y19" s="2">
        <f>IF(F19="","",F19)</f>
        <v>0.6971</v>
      </c>
      <c r="Z19" s="2" t="str">
        <f>IF(P19="","",P19)</f>
        <v/>
      </c>
      <c r="AB19" s="2">
        <v>45</v>
      </c>
      <c r="AC19" s="2">
        <v>0.962</v>
      </c>
      <c r="AD19" s="2">
        <v>1.0828</v>
      </c>
      <c r="AE19" s="2">
        <v>-0.25</v>
      </c>
    </row>
    <row r="20" spans="1:31" ht="12.75">
      <c r="A20" s="2">
        <v>-23</v>
      </c>
      <c r="B20" s="2">
        <v>-0.7</v>
      </c>
      <c r="D20" s="2">
        <f>IF(C20="",B20,C20)</f>
        <v>-0.7</v>
      </c>
      <c r="F20" s="2">
        <v>0.3378</v>
      </c>
      <c r="H20" s="2">
        <f>IF(G20="",F20,G20)</f>
        <v>0.3378</v>
      </c>
      <c r="J20" s="2">
        <f>A20</f>
        <v>-23</v>
      </c>
      <c r="K20" s="2">
        <f>D20</f>
        <v>-0.7</v>
      </c>
      <c r="L20" s="2">
        <f>H20</f>
        <v>0.3378</v>
      </c>
      <c r="M20" s="4">
        <f>K20*K20/(PI()*6)</f>
        <v>0.025995307371676237</v>
      </c>
      <c r="N20" s="4">
        <f>L20+M20</f>
        <v>0.3637953073716762</v>
      </c>
      <c r="Q20" s="2">
        <f>K20/(N20+0.00000001)</f>
        <v>-1.9241589063248878</v>
      </c>
      <c r="R20" s="2">
        <v>17.2</v>
      </c>
      <c r="S20" s="2">
        <v>0.8</v>
      </c>
      <c r="T20" s="2">
        <v>0.13395305452627101</v>
      </c>
      <c r="U20" s="2">
        <v>-0.2</v>
      </c>
      <c r="W20" s="2">
        <f>A20</f>
        <v>-23</v>
      </c>
      <c r="X20" s="2">
        <f>IF(B20="","",B20)</f>
        <v>-0.7</v>
      </c>
      <c r="Y20" s="2">
        <f>IF(F20="","",F20)</f>
        <v>0.3378</v>
      </c>
      <c r="Z20" s="2" t="str">
        <f>IF(P20="","",P20)</f>
        <v/>
      </c>
      <c r="AB20" s="2">
        <v>90</v>
      </c>
      <c r="AC20" s="2">
        <v>0.0744</v>
      </c>
      <c r="AD20" s="2">
        <v>1.8377</v>
      </c>
      <c r="AE20" s="2">
        <v>-0.5</v>
      </c>
    </row>
    <row r="21" spans="1:31" ht="12.75">
      <c r="A21" s="2">
        <v>-17</v>
      </c>
      <c r="B21" s="2">
        <v>-0.5802</v>
      </c>
      <c r="D21" s="2">
        <f>IF(C21="",B21,C21)</f>
        <v>-0.5802</v>
      </c>
      <c r="F21" s="2">
        <v>0.2164</v>
      </c>
      <c r="H21" s="2">
        <f>IF(G21="",F21,G21)</f>
        <v>0.2164</v>
      </c>
      <c r="J21" s="2">
        <f>A21</f>
        <v>-17</v>
      </c>
      <c r="K21" s="2">
        <f>D21</f>
        <v>-0.5802</v>
      </c>
      <c r="L21" s="2">
        <f>H21</f>
        <v>0.2164</v>
      </c>
      <c r="M21" s="4">
        <f>K21*K21/(PI()*6)</f>
        <v>0.017858884389702883</v>
      </c>
      <c r="N21" s="4">
        <f>L21+M21</f>
        <v>0.23425888438970288</v>
      </c>
      <c r="P21" s="2">
        <v>0.1</v>
      </c>
      <c r="Q21" s="2">
        <f>K21/(N21+0.00000001)</f>
        <v>-2.4767469406510756</v>
      </c>
      <c r="R21" s="2">
        <v>20.8</v>
      </c>
      <c r="S21" s="2">
        <v>0.5802</v>
      </c>
      <c r="T21" s="2">
        <v>0.23425888438970288</v>
      </c>
      <c r="U21" s="2">
        <v>-0.2</v>
      </c>
      <c r="W21" s="2">
        <f>A21</f>
        <v>-17</v>
      </c>
      <c r="X21" s="2">
        <f>IF(B21="","",B21)</f>
        <v>-0.5802</v>
      </c>
      <c r="Y21" s="2">
        <f>IF(F21="","",F21)</f>
        <v>0.2164</v>
      </c>
      <c r="Z21" s="2">
        <f>IF(P21="","",P21)</f>
        <v>0.1</v>
      </c>
      <c r="AB21" s="2">
        <v>140</v>
      </c>
      <c r="AC21" s="2">
        <v>-0.8975</v>
      </c>
      <c r="AD21" s="2">
        <v>0.9425</v>
      </c>
      <c r="AE21" s="2">
        <v>-0.15</v>
      </c>
    </row>
    <row r="22" spans="1:31" ht="12.75">
      <c r="A22" s="2">
        <v>-15</v>
      </c>
      <c r="B22" s="2">
        <v>-1.0314</v>
      </c>
      <c r="C22" s="2">
        <v>-0.54</v>
      </c>
      <c r="D22" s="2">
        <f>IF(C22="",B22,C22)</f>
        <v>-0.54</v>
      </c>
      <c r="F22" s="2">
        <v>0.0577</v>
      </c>
      <c r="G22" s="2">
        <v>0.18</v>
      </c>
      <c r="H22" s="2">
        <f>IF(G22="",F22,G22)</f>
        <v>0.18</v>
      </c>
      <c r="J22" s="2">
        <f>A22</f>
        <v>-15</v>
      </c>
      <c r="K22" s="2">
        <f>D22</f>
        <v>-0.54</v>
      </c>
      <c r="L22" s="2">
        <f>H22</f>
        <v>0.18</v>
      </c>
      <c r="M22" s="4">
        <f>K22*K22/(PI()*6)</f>
        <v>0.015469860468532229</v>
      </c>
      <c r="N22" s="4">
        <f>L22+M22</f>
        <v>0.1954698604685322</v>
      </c>
      <c r="P22" s="2">
        <v>0.05</v>
      </c>
      <c r="Q22" s="2">
        <f>K22/(N22+0.00000001)</f>
        <v>-2.7625740923941122</v>
      </c>
      <c r="R22" s="2">
        <v>23</v>
      </c>
      <c r="S22" s="2">
        <v>0.5752</v>
      </c>
      <c r="T22" s="2">
        <v>0.35535240502095555</v>
      </c>
      <c r="U22" s="2">
        <v>-0.2</v>
      </c>
      <c r="W22" s="2">
        <f>A22</f>
        <v>-15</v>
      </c>
      <c r="X22" s="2">
        <f>IF(B22="","",B22)</f>
        <v>-1.0314</v>
      </c>
      <c r="Y22" s="2">
        <f>IF(F22="","",F22)</f>
        <v>0.0577</v>
      </c>
      <c r="Z22" s="2">
        <f>IF(P22="","",P22)</f>
        <v>0.05</v>
      </c>
      <c r="AB22" s="2">
        <v>150</v>
      </c>
      <c r="AC22" s="2">
        <v>-0.7041</v>
      </c>
      <c r="AD22" s="2">
        <v>0.6038</v>
      </c>
      <c r="AE22" s="2">
        <v>-0.1</v>
      </c>
    </row>
    <row r="23" spans="1:31" ht="12.75">
      <c r="A23" s="2">
        <v>-10</v>
      </c>
      <c r="B23" s="2">
        <v>-0.8628</v>
      </c>
      <c r="C23" s="2">
        <v>-0.5</v>
      </c>
      <c r="D23" s="2">
        <f>IF(C23="",B23,C23)</f>
        <v>-0.5</v>
      </c>
      <c r="F23" s="2">
        <v>0.0209</v>
      </c>
      <c r="G23" s="2">
        <v>0.13</v>
      </c>
      <c r="H23" s="2">
        <f>IF(G23="",F23,G23)</f>
        <v>0.13</v>
      </c>
      <c r="J23" s="2">
        <f>A23</f>
        <v>-10</v>
      </c>
      <c r="K23" s="2">
        <f>D23</f>
        <v>-0.5</v>
      </c>
      <c r="L23" s="2">
        <f>H23</f>
        <v>0.13</v>
      </c>
      <c r="M23" s="4">
        <f>K23*K23/(PI()*6)</f>
        <v>0.013262911924324612</v>
      </c>
      <c r="N23" s="4">
        <f>L23+M23</f>
        <v>0.1432629119243246</v>
      </c>
      <c r="O23" s="2">
        <v>0.1</v>
      </c>
      <c r="P23" s="2">
        <v>0</v>
      </c>
      <c r="Q23" s="2">
        <f>K23/(N23+0.00000001)</f>
        <v>-3.490086571486471</v>
      </c>
      <c r="R23" s="2">
        <v>33</v>
      </c>
      <c r="S23" s="2">
        <v>0.8826</v>
      </c>
      <c r="T23" s="2">
        <v>0.7384263189457893</v>
      </c>
      <c r="U23" s="2">
        <v>-0.2</v>
      </c>
      <c r="W23" s="2">
        <f>A23</f>
        <v>-10</v>
      </c>
      <c r="X23" s="2">
        <f>IF(B23="","",B23)</f>
        <v>-0.8628</v>
      </c>
      <c r="Y23" s="2">
        <f>IF(F23="","",F23)</f>
        <v>0.0209</v>
      </c>
      <c r="Z23" s="2">
        <f>IF(P23="","",P23)</f>
        <v>0</v>
      </c>
      <c r="AB23" s="2">
        <v>160</v>
      </c>
      <c r="AC23" s="2">
        <v>-0.5802</v>
      </c>
      <c r="AD23" s="2">
        <v>0.3126</v>
      </c>
      <c r="AE23" s="2">
        <v>-0.05</v>
      </c>
    </row>
    <row r="24" spans="1:31" ht="12.75">
      <c r="A24" s="2">
        <v>-8</v>
      </c>
      <c r="C24" s="2">
        <v>-0.6</v>
      </c>
      <c r="D24" s="2">
        <f>IF(C24="",B24,C24)</f>
        <v>-0.6</v>
      </c>
      <c r="G24" s="2">
        <v>0.1</v>
      </c>
      <c r="H24" s="2">
        <f>IF(G24="",F24,G24)</f>
        <v>0.1</v>
      </c>
      <c r="J24" s="2">
        <f>A24</f>
        <v>-8</v>
      </c>
      <c r="K24" s="2">
        <f>D24</f>
        <v>-0.6</v>
      </c>
      <c r="L24" s="2">
        <f>H24</f>
        <v>0.1</v>
      </c>
      <c r="M24" s="4">
        <f>K24*K24/(PI()*6)</f>
        <v>0.01909859317102744</v>
      </c>
      <c r="N24" s="4">
        <f>L24+M24</f>
        <v>0.11909859317102744</v>
      </c>
      <c r="O24" s="2">
        <v>0.04</v>
      </c>
      <c r="P24" s="2">
        <v>0</v>
      </c>
      <c r="Q24" s="2">
        <f>K24/(N24+0.00000001)</f>
        <v>-5.0378424601537155</v>
      </c>
      <c r="R24" s="2">
        <v>45</v>
      </c>
      <c r="S24" s="2">
        <v>0.962</v>
      </c>
      <c r="T24" s="2">
        <v>1.1318963290515787</v>
      </c>
      <c r="U24" s="2">
        <v>-0.25</v>
      </c>
      <c r="W24" s="2">
        <f>A24</f>
        <v>-8</v>
      </c>
      <c r="X24" s="2" t="str">
        <f>IF(B24="","",B24)</f>
        <v/>
      </c>
      <c r="Y24" s="2" t="str">
        <f>IF(F24="","",F24)</f>
        <v/>
      </c>
      <c r="Z24" s="2">
        <f>IF(P24="","",P24)</f>
        <v>0</v>
      </c>
      <c r="AB24" s="2">
        <v>170</v>
      </c>
      <c r="AC24" s="2">
        <v>-0.8132</v>
      </c>
      <c r="AD24" s="2">
        <v>0.1325</v>
      </c>
      <c r="AE24" s="2">
        <v>0</v>
      </c>
    </row>
    <row r="25" spans="1:31" ht="12.75">
      <c r="A25" s="2">
        <v>-6</v>
      </c>
      <c r="C25" s="2">
        <v>-0.5</v>
      </c>
      <c r="D25" s="2">
        <f>IF(C25="",B25,C25)</f>
        <v>-0.5</v>
      </c>
      <c r="G25" s="2">
        <v>0.08</v>
      </c>
      <c r="H25" s="2">
        <f>IF(G25="",F25,G25)</f>
        <v>0.08</v>
      </c>
      <c r="J25" s="2">
        <f>A25</f>
        <v>-6</v>
      </c>
      <c r="K25" s="2">
        <f>D25</f>
        <v>-0.5</v>
      </c>
      <c r="L25" s="2">
        <f>H25</f>
        <v>0.08</v>
      </c>
      <c r="M25" s="4">
        <f>K25*K25/(PI()*6)</f>
        <v>0.013262911924324612</v>
      </c>
      <c r="N25" s="4">
        <f>L25+M25</f>
        <v>0.09326291192432462</v>
      </c>
      <c r="O25" s="2">
        <v>-0.03</v>
      </c>
      <c r="P25" s="2">
        <v>0</v>
      </c>
      <c r="Q25" s="2">
        <f>K25/(N25+0.00000001)</f>
        <v>-5.361187379543072</v>
      </c>
      <c r="R25" s="2">
        <v>90</v>
      </c>
      <c r="S25" s="2">
        <v>0.0744</v>
      </c>
      <c r="T25" s="2">
        <v>1.8379936599685975</v>
      </c>
      <c r="U25" s="2">
        <v>-0.5</v>
      </c>
      <c r="W25" s="2">
        <f>A25</f>
        <v>-6</v>
      </c>
      <c r="X25" s="2" t="str">
        <f>IF(B25="","",B25)</f>
        <v/>
      </c>
      <c r="Y25" s="2" t="str">
        <f>IF(F25="","",F25)</f>
        <v/>
      </c>
      <c r="Z25" s="2">
        <f>IF(P25="","",P25)</f>
        <v>0</v>
      </c>
      <c r="AB25" s="2">
        <v>180</v>
      </c>
      <c r="AC25" s="2">
        <v>0</v>
      </c>
      <c r="AD25" s="2">
        <v>0</v>
      </c>
      <c r="AE25" s="2">
        <v>0</v>
      </c>
    </row>
    <row r="26" spans="1:31" ht="12.75">
      <c r="A26" s="2">
        <v>-2</v>
      </c>
      <c r="C26" s="2">
        <v>0</v>
      </c>
      <c r="D26" s="2">
        <f>IF(C26="",B26,C26)</f>
        <v>0</v>
      </c>
      <c r="G26" s="2">
        <v>0.03</v>
      </c>
      <c r="H26" s="2">
        <f>IF(G26="",F26,G26)</f>
        <v>0.03</v>
      </c>
      <c r="J26" s="2">
        <f>A26</f>
        <v>-2</v>
      </c>
      <c r="K26" s="2">
        <f>D26</f>
        <v>0</v>
      </c>
      <c r="L26" s="2">
        <f>H26</f>
        <v>0.03</v>
      </c>
      <c r="M26" s="4">
        <f>K26*K26/(PI()*6)</f>
        <v>0</v>
      </c>
      <c r="N26" s="4">
        <f>L26+M26</f>
        <v>0.03</v>
      </c>
      <c r="O26" s="2">
        <v>-0.07</v>
      </c>
      <c r="P26" s="2">
        <v>0</v>
      </c>
      <c r="Q26" s="2">
        <f>K26/(N26+0.00000001)</f>
        <v>0</v>
      </c>
      <c r="R26" s="2">
        <v>140</v>
      </c>
      <c r="S26" s="2">
        <v>-0.8975</v>
      </c>
      <c r="T26" s="2">
        <v>0.985233433792972</v>
      </c>
      <c r="U26" s="2">
        <v>-0.15</v>
      </c>
      <c r="W26" s="2">
        <f>A26</f>
        <v>-2</v>
      </c>
      <c r="X26" s="2" t="str">
        <f>IF(B26="","",B26)</f>
        <v/>
      </c>
      <c r="Y26" s="2" t="str">
        <f>IF(F26="","",F26)</f>
        <v/>
      </c>
      <c r="Z26" s="2">
        <f>IF(P26="","",P26)</f>
        <v>0</v>
      </c>
      <c r="AB26" s="2" t="s">
        <v>24</v>
      </c>
      <c r="AC26" s="2" t="s">
        <v>24</v>
      </c>
      <c r="AD26" s="2" t="s">
        <v>24</v>
      </c>
      <c r="AE26" s="2" t="s">
        <v>24</v>
      </c>
    </row>
    <row r="27" spans="1:31" ht="12.75">
      <c r="A27" s="2">
        <v>0</v>
      </c>
      <c r="B27" s="2">
        <v>0</v>
      </c>
      <c r="C27" s="2">
        <v>0.2</v>
      </c>
      <c r="D27" s="2">
        <f>IF(C27="",B27,C27)</f>
        <v>0.2</v>
      </c>
      <c r="F27" s="2">
        <v>0</v>
      </c>
      <c r="G27" s="2">
        <v>0.02</v>
      </c>
      <c r="H27" s="2">
        <f>IF(G27="",F27,G27)</f>
        <v>0.02</v>
      </c>
      <c r="J27" s="2">
        <f>(A27-A$26)*1.2+A$26</f>
        <v>0.3999999999999999</v>
      </c>
      <c r="K27" s="2">
        <f>D27</f>
        <v>0.2</v>
      </c>
      <c r="L27" s="2">
        <f>H27</f>
        <v>0.02</v>
      </c>
      <c r="M27" s="4">
        <f>K27*K27/(PI()*6)</f>
        <v>0.0021220659078919385</v>
      </c>
      <c r="N27" s="4">
        <f>L27+M27</f>
        <v>0.02212206590789194</v>
      </c>
      <c r="O27" s="2">
        <v>-0.07</v>
      </c>
      <c r="P27" s="2">
        <v>0</v>
      </c>
      <c r="Q27" s="2">
        <f>K27/(N27+0.00000001)</f>
        <v>9.040742868468822</v>
      </c>
      <c r="R27" s="2">
        <v>150</v>
      </c>
      <c r="S27" s="2">
        <v>-0.7041</v>
      </c>
      <c r="T27" s="2">
        <v>0.6301007156276566</v>
      </c>
      <c r="U27" s="2">
        <v>-0.1</v>
      </c>
      <c r="W27" s="2">
        <f>A27</f>
        <v>0</v>
      </c>
      <c r="X27" s="2">
        <f>IF(B27="","",B27)</f>
        <v>0</v>
      </c>
      <c r="Y27" s="2">
        <f>IF(F27="","",F27)</f>
        <v>0</v>
      </c>
      <c r="Z27" s="2">
        <f>IF(P27="","",P27)</f>
        <v>0</v>
      </c>
      <c r="AB27" s="2" t="s">
        <v>24</v>
      </c>
      <c r="AC27" s="2" t="s">
        <v>24</v>
      </c>
      <c r="AD27" s="2" t="s">
        <v>24</v>
      </c>
      <c r="AE27" s="2" t="s">
        <v>24</v>
      </c>
    </row>
    <row r="28" spans="1:31" ht="12.75">
      <c r="A28" s="2">
        <v>6</v>
      </c>
      <c r="B28" s="2">
        <v>0.5</v>
      </c>
      <c r="C28" s="2">
        <v>0.6</v>
      </c>
      <c r="D28" s="2">
        <f>IF(C28="",B28,C28)</f>
        <v>0.6</v>
      </c>
      <c r="G28" s="2">
        <v>0.02</v>
      </c>
      <c r="H28" s="2">
        <f>IF(G28="",F28,G28)</f>
        <v>0.02</v>
      </c>
      <c r="J28" s="2">
        <f>(A28-A$26)*1.2+A$26</f>
        <v>7.6</v>
      </c>
      <c r="K28" s="2">
        <f>D28</f>
        <v>0.6</v>
      </c>
      <c r="L28" s="2">
        <f>H28</f>
        <v>0.02</v>
      </c>
      <c r="M28" s="4">
        <f>K28*K28/(PI()*6)</f>
        <v>0.01909859317102744</v>
      </c>
      <c r="N28" s="4">
        <f>L28+M28</f>
        <v>0.03909859317102744</v>
      </c>
      <c r="O28" s="2">
        <v>-0.07</v>
      </c>
      <c r="R28" s="2">
        <v>160</v>
      </c>
      <c r="S28" s="2">
        <v>-0.5802</v>
      </c>
      <c r="T28" s="2">
        <v>0.3304588843897029</v>
      </c>
      <c r="U28" s="2">
        <v>-0.05</v>
      </c>
      <c r="AB28" s="2" t="s">
        <v>24</v>
      </c>
      <c r="AC28" s="2" t="s">
        <v>24</v>
      </c>
      <c r="AD28" s="2" t="s">
        <v>24</v>
      </c>
      <c r="AE28" s="2" t="s">
        <v>24</v>
      </c>
    </row>
    <row r="29" spans="1:26" ht="12.75">
      <c r="A29" s="2">
        <v>10</v>
      </c>
      <c r="B29" s="2">
        <v>0.8628</v>
      </c>
      <c r="C29" s="2">
        <v>0.9</v>
      </c>
      <c r="D29" s="2">
        <f>IF(C29="",B29,C29)</f>
        <v>0.9</v>
      </c>
      <c r="F29" s="2">
        <v>0.0209</v>
      </c>
      <c r="G29" s="2">
        <v>0.02</v>
      </c>
      <c r="H29" s="2">
        <f>IF(G29="",F29,G29)</f>
        <v>0.02</v>
      </c>
      <c r="J29" s="2">
        <f>(A29-A$26)*1.2+A$26</f>
        <v>12.399999999999999</v>
      </c>
      <c r="K29" s="2">
        <f>D29</f>
        <v>0.9</v>
      </c>
      <c r="L29" s="2">
        <f>H29</f>
        <v>0.02</v>
      </c>
      <c r="M29" s="4">
        <f>K29*K29/(PI()*6)</f>
        <v>0.042971834634811745</v>
      </c>
      <c r="N29" s="4">
        <f>L29+M29</f>
        <v>0.06297183463481175</v>
      </c>
      <c r="O29" s="2">
        <v>-0.07</v>
      </c>
      <c r="P29" s="2">
        <v>0</v>
      </c>
      <c r="Q29" s="2">
        <f>K29/(N29+0.00000001)</f>
        <v>14.292101576812744</v>
      </c>
      <c r="R29" s="2">
        <v>170</v>
      </c>
      <c r="S29" s="2">
        <v>-0.8132</v>
      </c>
      <c r="T29" s="2">
        <v>0.16758274904473275</v>
      </c>
      <c r="U29" s="2">
        <v>0</v>
      </c>
      <c r="W29" s="2">
        <f>A29</f>
        <v>10</v>
      </c>
      <c r="X29" s="2">
        <f>IF(B29="","",B29)</f>
        <v>0.8628</v>
      </c>
      <c r="Y29" s="2">
        <f>IF(F29="","",F29)</f>
        <v>0.0209</v>
      </c>
      <c r="Z29" s="2">
        <f>IF(P29="","",P29)</f>
        <v>0</v>
      </c>
    </row>
    <row r="30" spans="1:26" ht="12.75">
      <c r="A30" s="2">
        <v>12</v>
      </c>
      <c r="C30" s="2">
        <v>0.85</v>
      </c>
      <c r="D30" s="2">
        <f>IF(C30="",B30,C30)</f>
        <v>0.85</v>
      </c>
      <c r="G30" s="2">
        <v>0.04</v>
      </c>
      <c r="H30" s="2">
        <f>IF(G30="",F30,G30)</f>
        <v>0.04</v>
      </c>
      <c r="J30" s="2">
        <f>(A30-A$26)*1.2+A$26</f>
        <v>14.8</v>
      </c>
      <c r="K30" s="2">
        <f>D30</f>
        <v>0.85</v>
      </c>
      <c r="L30" s="2">
        <v>0.06</v>
      </c>
      <c r="M30" s="4">
        <f>K30*K30/(PI()*6)</f>
        <v>0.03832981546129812</v>
      </c>
      <c r="N30" s="4">
        <f>L30+M30</f>
        <v>0.09832981546129813</v>
      </c>
      <c r="O30" s="2">
        <v>-0.07</v>
      </c>
      <c r="Q30" s="2">
        <f>K30/(N30+0.00000001)</f>
        <v>8.644376169817912</v>
      </c>
      <c r="R30" s="2">
        <v>180</v>
      </c>
      <c r="S30" s="2">
        <v>0</v>
      </c>
      <c r="T30" s="2">
        <v>0</v>
      </c>
      <c r="U30" s="2">
        <v>0</v>
      </c>
      <c r="W30" s="2">
        <f>A30</f>
        <v>12</v>
      </c>
      <c r="X30" s="2" t="str">
        <f>IF(B30="","",B30)</f>
        <v/>
      </c>
      <c r="Y30" s="2" t="str">
        <f>IF(F30="","",F30)</f>
        <v/>
      </c>
      <c r="Z30" s="2" t="str">
        <f>IF(P30="","",P30)</f>
        <v/>
      </c>
    </row>
    <row r="31" spans="1:26" ht="12.75">
      <c r="A31" s="2">
        <v>14</v>
      </c>
      <c r="C31" s="2">
        <v>0.8</v>
      </c>
      <c r="D31" s="2">
        <f>IF(C31="",B31,C31)</f>
        <v>0.8</v>
      </c>
      <c r="G31" s="2">
        <v>0.1</v>
      </c>
      <c r="H31" s="2">
        <f>IF(G31="",F31,G31)</f>
        <v>0.1</v>
      </c>
      <c r="J31" s="2">
        <f>(A31-A$26)*1.2+A$26</f>
        <v>17.2</v>
      </c>
      <c r="K31" s="2">
        <f>D31</f>
        <v>0.8</v>
      </c>
      <c r="L31" s="2">
        <f>H31</f>
        <v>0.1</v>
      </c>
      <c r="M31" s="4">
        <f>K31*K31/(PI()*6)</f>
        <v>0.033953054526271016</v>
      </c>
      <c r="N31" s="4">
        <f>L31+M31</f>
        <v>0.13395305452627101</v>
      </c>
      <c r="O31" s="2">
        <v>-0.2</v>
      </c>
      <c r="Q31" s="2">
        <f>K31/(N31+0.00000001)</f>
        <v>5.9722411191503815</v>
      </c>
      <c r="R31" s="2"/>
      <c r="W31" s="2">
        <f>A31</f>
        <v>14</v>
      </c>
      <c r="X31" s="2" t="str">
        <f>IF(B31="","",B31)</f>
        <v/>
      </c>
      <c r="Y31" s="2" t="str">
        <f>IF(F31="","",F31)</f>
        <v/>
      </c>
      <c r="Z31" s="2" t="str">
        <f>IF(P31="","",P31)</f>
        <v/>
      </c>
    </row>
    <row r="32" spans="1:26" ht="12.75">
      <c r="A32" s="2">
        <v>15</v>
      </c>
      <c r="B32" s="2">
        <v>1.0314</v>
      </c>
      <c r="C32" s="2">
        <v>0.75</v>
      </c>
      <c r="D32" s="2">
        <f>IF(C32="",B32,C32)</f>
        <v>0.75</v>
      </c>
      <c r="F32" s="2">
        <v>0.0577</v>
      </c>
      <c r="G32" s="2">
        <v>0.18</v>
      </c>
      <c r="H32" s="2">
        <f>IF(G32="",F32,G32)</f>
        <v>0.18</v>
      </c>
      <c r="J32" s="2">
        <f>(A32-A$26)*1.2+A$26</f>
        <v>18.4</v>
      </c>
      <c r="K32" s="2">
        <f>D32</f>
        <v>0.75</v>
      </c>
      <c r="L32" s="2">
        <f>H32</f>
        <v>0.18</v>
      </c>
      <c r="M32" s="4">
        <f>K32*K32/(PI()*6)</f>
        <v>0.029841551829730376</v>
      </c>
      <c r="N32" s="4">
        <f>L32+M32</f>
        <v>0.20984155182973036</v>
      </c>
      <c r="P32" s="2">
        <v>-0.05</v>
      </c>
      <c r="Q32" s="2">
        <f>K32/(N32+0.00000001)</f>
        <v>3.5741251326015435</v>
      </c>
      <c r="R32" s="2"/>
      <c r="W32" s="2">
        <f>A32</f>
        <v>15</v>
      </c>
      <c r="X32" s="2">
        <f>IF(B32="","",B32)</f>
        <v>1.0314</v>
      </c>
      <c r="Y32" s="2">
        <f>IF(F32="","",F32)</f>
        <v>0.0577</v>
      </c>
      <c r="Z32" s="2">
        <f>IF(P32="","",P32)</f>
        <v>-0.05</v>
      </c>
    </row>
    <row r="33" spans="1:26" ht="12.75">
      <c r="A33" s="2">
        <v>17</v>
      </c>
      <c r="B33" s="2">
        <v>0.5802</v>
      </c>
      <c r="D33" s="2">
        <f>IF(C33="",B33,C33)</f>
        <v>0.5802</v>
      </c>
      <c r="F33" s="2">
        <v>0.2164</v>
      </c>
      <c r="H33" s="2">
        <f>IF(G33="",F33,G33)</f>
        <v>0.2164</v>
      </c>
      <c r="J33" s="2">
        <f>(A33-A$26)*1.2+A$26</f>
        <v>20.8</v>
      </c>
      <c r="K33" s="2">
        <f>D33</f>
        <v>0.5802</v>
      </c>
      <c r="L33" s="2">
        <f>H33</f>
        <v>0.2164</v>
      </c>
      <c r="M33" s="4">
        <f>K33*K33/(PI()*6)</f>
        <v>0.017858884389702883</v>
      </c>
      <c r="N33" s="4">
        <f>L33+M33</f>
        <v>0.23425888438970288</v>
      </c>
      <c r="O33" s="2">
        <v>-0.2</v>
      </c>
      <c r="P33" s="2">
        <v>-0.1</v>
      </c>
      <c r="Q33" s="2">
        <f>K33/(N33+0.00000001)</f>
        <v>2.4767469406510756</v>
      </c>
      <c r="R33" s="2"/>
      <c r="W33" s="2">
        <f>A33</f>
        <v>17</v>
      </c>
      <c r="X33" s="2">
        <f>IF(B33="","",B33)</f>
        <v>0.5802</v>
      </c>
      <c r="Y33" s="2">
        <f>IF(F33="","",F33)</f>
        <v>0.2164</v>
      </c>
      <c r="Z33" s="2">
        <f>IF(P33="","",P33)</f>
        <v>-0.1</v>
      </c>
    </row>
    <row r="34" spans="1:26" ht="12.75">
      <c r="A34" s="2">
        <v>23</v>
      </c>
      <c r="B34" s="2">
        <v>0.5752</v>
      </c>
      <c r="D34" s="2">
        <f>IF(C34="",B34,C34)</f>
        <v>0.5752</v>
      </c>
      <c r="F34" s="2">
        <v>0.3378</v>
      </c>
      <c r="H34" s="2">
        <f>IF(G34="",F34,G34)</f>
        <v>0.3378</v>
      </c>
      <c r="J34" s="2">
        <f>A34</f>
        <v>23</v>
      </c>
      <c r="K34" s="2">
        <f>D34</f>
        <v>0.5752</v>
      </c>
      <c r="L34" s="2">
        <f>H34</f>
        <v>0.3378</v>
      </c>
      <c r="M34" s="4">
        <f>K34*K34/(PI()*6)</f>
        <v>0.017552405020955588</v>
      </c>
      <c r="N34" s="4">
        <f>L34+M34</f>
        <v>0.35535240502095555</v>
      </c>
      <c r="O34" s="2">
        <v>-0.2</v>
      </c>
      <c r="Q34" s="2">
        <f>K34/(N34+0.00000001)</f>
        <v>1.61867480193171</v>
      </c>
      <c r="R34" s="2"/>
      <c r="W34" s="2">
        <f>A34</f>
        <v>23</v>
      </c>
      <c r="X34" s="2">
        <f>IF(B34="","",B34)</f>
        <v>0.5752</v>
      </c>
      <c r="Y34" s="2">
        <f>IF(F34="","",F34)</f>
        <v>0.3378</v>
      </c>
      <c r="Z34" s="2" t="str">
        <f>IF(P34="","",P34)</f>
        <v/>
      </c>
    </row>
    <row r="35" spans="1:26" ht="12.75">
      <c r="A35" s="2">
        <v>33</v>
      </c>
      <c r="B35" s="2">
        <v>0.8826</v>
      </c>
      <c r="D35" s="2">
        <f>IF(C35="",B35,C35)</f>
        <v>0.8826</v>
      </c>
      <c r="F35" s="2">
        <v>0.6971</v>
      </c>
      <c r="H35" s="2">
        <f>IF(G35="",F35,G35)</f>
        <v>0.6971</v>
      </c>
      <c r="J35" s="2">
        <f>A35</f>
        <v>33</v>
      </c>
      <c r="K35" s="2">
        <f>D35</f>
        <v>0.8826</v>
      </c>
      <c r="L35" s="2">
        <f>H35</f>
        <v>0.6971</v>
      </c>
      <c r="M35" s="4">
        <f>K35*K35/(PI()*6)</f>
        <v>0.0413263189457892</v>
      </c>
      <c r="N35" s="4">
        <f>L35+M35</f>
        <v>0.7384263189457893</v>
      </c>
      <c r="O35" s="2">
        <v>-0.2</v>
      </c>
      <c r="Q35" s="2">
        <f>K35/(N35+0.00000001)</f>
        <v>1.1952444887224425</v>
      </c>
      <c r="R35" s="2"/>
      <c r="W35" s="2">
        <f>A35</f>
        <v>33</v>
      </c>
      <c r="X35" s="2">
        <f>IF(B35="","",B35)</f>
        <v>0.8826</v>
      </c>
      <c r="Y35" s="2">
        <f>IF(F35="","",F35)</f>
        <v>0.6971</v>
      </c>
      <c r="Z35" s="2" t="str">
        <f>IF(P35="","",P35)</f>
        <v/>
      </c>
    </row>
    <row r="36" spans="1:26" ht="12.75">
      <c r="A36" s="2">
        <v>45</v>
      </c>
      <c r="B36" s="2">
        <v>0.962</v>
      </c>
      <c r="D36" s="2">
        <f>IF(C36="",B36,C36)</f>
        <v>0.962</v>
      </c>
      <c r="F36" s="2">
        <v>1.0828</v>
      </c>
      <c r="H36" s="2">
        <f>IF(G36="",F36,G36)</f>
        <v>1.0828</v>
      </c>
      <c r="J36" s="2">
        <f>A36</f>
        <v>45</v>
      </c>
      <c r="K36" s="2">
        <f>D36</f>
        <v>0.962</v>
      </c>
      <c r="L36" s="2">
        <f>H36</f>
        <v>1.0828</v>
      </c>
      <c r="M36" s="4">
        <f>K36*K36/(PI()*6)</f>
        <v>0.04909632905157866</v>
      </c>
      <c r="N36" s="4">
        <f>L36+M36</f>
        <v>1.1318963290515787</v>
      </c>
      <c r="O36" s="2">
        <v>-0.25</v>
      </c>
      <c r="P36" s="2">
        <f>O36</f>
        <v>-0.25</v>
      </c>
      <c r="Q36" s="2">
        <f>K36/(N36+0.00000001)</f>
        <v>0.8499011497873246</v>
      </c>
      <c r="R36" s="2"/>
      <c r="W36" s="2">
        <f>A36</f>
        <v>45</v>
      </c>
      <c r="X36" s="2">
        <f>IF(B36="","",B36)</f>
        <v>0.962</v>
      </c>
      <c r="Y36" s="2">
        <f>IF(F36="","",F36)</f>
        <v>1.0828</v>
      </c>
      <c r="Z36" s="2">
        <f>IF(P36="","",P36)</f>
        <v>-0.25</v>
      </c>
    </row>
    <row r="37" spans="1:26" ht="12.75">
      <c r="A37" s="2">
        <v>55</v>
      </c>
      <c r="B37" s="2">
        <v>0.8579</v>
      </c>
      <c r="D37" s="2">
        <f>IF(C37="",B37,C37)</f>
        <v>0.8579</v>
      </c>
      <c r="F37" s="2">
        <v>1.421</v>
      </c>
      <c r="H37" s="2">
        <f>IF(G37="",F37,G37)</f>
        <v>1.421</v>
      </c>
      <c r="J37" s="2">
        <f>A37</f>
        <v>55</v>
      </c>
      <c r="K37" s="2">
        <f>D37</f>
        <v>0.8579</v>
      </c>
      <c r="L37" s="2">
        <f>H37</f>
        <v>1.421</v>
      </c>
      <c r="M37" s="4">
        <f>K37*K37/(PI()*6)</f>
        <v>0.039045610043205635</v>
      </c>
      <c r="N37" s="4">
        <f>L37+M37</f>
        <v>1.4600456100432058</v>
      </c>
      <c r="Q37" s="2">
        <f>K37/(N37+0.00000001)</f>
        <v>0.5875843797090484</v>
      </c>
      <c r="R37" s="2"/>
      <c r="W37" s="2">
        <f>A37</f>
        <v>55</v>
      </c>
      <c r="X37" s="2">
        <f>IF(B37="","",B37)</f>
        <v>0.8579</v>
      </c>
      <c r="Y37" s="2">
        <f>IF(F37="","",F37)</f>
        <v>1.421</v>
      </c>
      <c r="Z37" s="2" t="str">
        <f>IF(P37="","",P37)</f>
        <v/>
      </c>
    </row>
    <row r="38" spans="1:26" ht="12.75">
      <c r="A38" s="2">
        <v>70</v>
      </c>
      <c r="B38" s="2">
        <v>0.5603</v>
      </c>
      <c r="D38" s="2">
        <f>IF(C38="",B38,C38)</f>
        <v>0.5603</v>
      </c>
      <c r="F38" s="2">
        <v>1.6585</v>
      </c>
      <c r="H38" s="2">
        <f>IF(G38="",F38,G38)</f>
        <v>1.6585</v>
      </c>
      <c r="J38" s="2">
        <f>A38</f>
        <v>70</v>
      </c>
      <c r="K38" s="2">
        <f>D38</f>
        <v>0.5603</v>
      </c>
      <c r="L38" s="2">
        <f>H38</f>
        <v>1.6585</v>
      </c>
      <c r="M38" s="4">
        <f>K38*K38/(PI()*6)</f>
        <v>0.01665482684614738</v>
      </c>
      <c r="N38" s="4">
        <f>L38+M38</f>
        <v>1.6751548268461474</v>
      </c>
      <c r="Q38" s="2">
        <f>K38/(N38+0.00000001)</f>
        <v>0.3344765437055895</v>
      </c>
      <c r="R38" s="2"/>
      <c r="W38" s="2">
        <f>A38</f>
        <v>70</v>
      </c>
      <c r="X38" s="2">
        <f>IF(B38="","",B38)</f>
        <v>0.5603</v>
      </c>
      <c r="Y38" s="2">
        <f>IF(F38="","",F38)</f>
        <v>1.6585</v>
      </c>
      <c r="Z38" s="2" t="str">
        <f>IF(P38="","",P38)</f>
        <v/>
      </c>
    </row>
    <row r="39" spans="1:26" ht="12.75">
      <c r="A39" s="2">
        <v>80</v>
      </c>
      <c r="B39" s="2">
        <v>0.3273</v>
      </c>
      <c r="D39" s="2">
        <f>IF(C39="",B39,C39)</f>
        <v>0.3273</v>
      </c>
      <c r="F39" s="2">
        <v>1.801</v>
      </c>
      <c r="H39" s="2">
        <f>IF(G39="",F39,G39)</f>
        <v>1.801</v>
      </c>
      <c r="J39" s="2">
        <f>A39</f>
        <v>80</v>
      </c>
      <c r="K39" s="2">
        <f>D39</f>
        <v>0.3273</v>
      </c>
      <c r="L39" s="2">
        <f>H39</f>
        <v>1.801</v>
      </c>
      <c r="M39" s="4">
        <f>K39*K39/(PI()*6)</f>
        <v>0.005683173144550927</v>
      </c>
      <c r="N39" s="4">
        <f>L39+M39</f>
        <v>1.806683173144551</v>
      </c>
      <c r="Q39" s="2">
        <f>K39/(N39+0.00000001)</f>
        <v>0.18116070545934396</v>
      </c>
      <c r="R39" s="2"/>
      <c r="W39" s="2">
        <f>A39</f>
        <v>80</v>
      </c>
      <c r="X39" s="2">
        <f>IF(B39="","",B39)</f>
        <v>0.3273</v>
      </c>
      <c r="Y39" s="2">
        <f>IF(F39="","",F39)</f>
        <v>1.801</v>
      </c>
      <c r="Z39" s="2" t="str">
        <f>IF(P39="","",P39)</f>
        <v/>
      </c>
    </row>
    <row r="40" spans="1:26" ht="12.75">
      <c r="A40" s="2">
        <v>90</v>
      </c>
      <c r="B40" s="2">
        <v>0.0744</v>
      </c>
      <c r="D40" s="2">
        <f>IF(C40="",B40,C40)</f>
        <v>0.0744</v>
      </c>
      <c r="F40" s="2">
        <v>1.8377</v>
      </c>
      <c r="H40" s="2">
        <f>IF(G40="",F40,G40)</f>
        <v>1.8377</v>
      </c>
      <c r="J40" s="2">
        <f>A40</f>
        <v>90</v>
      </c>
      <c r="K40" s="2">
        <f>D40</f>
        <v>0.0744</v>
      </c>
      <c r="L40" s="2">
        <f>H40</f>
        <v>1.8377</v>
      </c>
      <c r="M40" s="4">
        <f>K40*K40/(PI()*6)</f>
        <v>0.00029365996859771786</v>
      </c>
      <c r="N40" s="4">
        <f>L40+M40</f>
        <v>1.8379936599685975</v>
      </c>
      <c r="O40" s="2">
        <v>-0.5</v>
      </c>
      <c r="P40" s="2">
        <f>O40</f>
        <v>-0.5</v>
      </c>
      <c r="Q40" s="2">
        <f>K40/(N40+0.00000001)</f>
        <v>0.040478920692513125</v>
      </c>
      <c r="R40" s="2"/>
      <c r="W40" s="2">
        <f>A40</f>
        <v>90</v>
      </c>
      <c r="X40" s="2">
        <f>IF(B40="","",B40)</f>
        <v>0.0744</v>
      </c>
      <c r="Y40" s="2">
        <f>IF(F40="","",F40)</f>
        <v>1.8377</v>
      </c>
      <c r="Z40" s="2">
        <f>IF(P40="","",P40)</f>
        <v>-0.5</v>
      </c>
    </row>
    <row r="41" spans="1:26" ht="12.75">
      <c r="A41" s="2">
        <v>100</v>
      </c>
      <c r="B41" s="2">
        <v>-0.1835</v>
      </c>
      <c r="D41" s="2">
        <f>IF(C41="",B41,C41)</f>
        <v>-0.1835</v>
      </c>
      <c r="F41" s="2">
        <v>1.7581</v>
      </c>
      <c r="H41" s="2">
        <f>IF(G41="",F41,G41)</f>
        <v>1.7581</v>
      </c>
      <c r="J41" s="2">
        <f>A41</f>
        <v>100</v>
      </c>
      <c r="K41" s="2">
        <f>D41</f>
        <v>-0.1835</v>
      </c>
      <c r="L41" s="2">
        <f>H41</f>
        <v>1.7581</v>
      </c>
      <c r="M41" s="4">
        <f>K41*K41/(PI()*6)</f>
        <v>0.0017863683441753577</v>
      </c>
      <c r="N41" s="4">
        <f>L41+M41</f>
        <v>1.7598863683441754</v>
      </c>
      <c r="Q41" s="2">
        <f>K41/(N41+0.00000001)</f>
        <v>-0.10426809495090796</v>
      </c>
      <c r="R41" s="2"/>
      <c r="W41" s="2">
        <f>A41</f>
        <v>100</v>
      </c>
      <c r="X41" s="2">
        <f>IF(B41="","",B41)</f>
        <v>-0.1835</v>
      </c>
      <c r="Y41" s="2">
        <f>IF(F41="","",F41)</f>
        <v>1.7581</v>
      </c>
      <c r="Z41" s="2" t="str">
        <f>IF(P41="","",P41)</f>
        <v/>
      </c>
    </row>
    <row r="42" spans="1:26" ht="12.75">
      <c r="A42" s="2">
        <v>110</v>
      </c>
      <c r="B42" s="2">
        <v>-0.4265</v>
      </c>
      <c r="D42" s="2">
        <f>IF(C42="",B42,C42)</f>
        <v>-0.4265</v>
      </c>
      <c r="F42" s="2">
        <v>1.6362</v>
      </c>
      <c r="H42" s="2">
        <f>IF(G42="",F42,G42)</f>
        <v>1.6362</v>
      </c>
      <c r="J42" s="2">
        <f>A42</f>
        <v>110</v>
      </c>
      <c r="K42" s="2">
        <f>D42</f>
        <v>-0.4265</v>
      </c>
      <c r="L42" s="2">
        <f>H42</f>
        <v>1.6362</v>
      </c>
      <c r="M42" s="4">
        <f>K42*K42/(PI()*6)</f>
        <v>0.009650214082345905</v>
      </c>
      <c r="N42" s="4">
        <f>L42+M42</f>
        <v>1.645850214082346</v>
      </c>
      <c r="Q42" s="2">
        <f>K42/(N42+0.00000001)</f>
        <v>-0.25913658105663756</v>
      </c>
      <c r="R42" s="2"/>
      <c r="W42" s="2">
        <f>A42</f>
        <v>110</v>
      </c>
      <c r="X42" s="2">
        <f>IF(B42="","",B42)</f>
        <v>-0.4265</v>
      </c>
      <c r="Y42" s="2">
        <f>IF(F42="","",F42)</f>
        <v>1.6362</v>
      </c>
      <c r="Z42" s="2" t="str">
        <f>IF(P42="","",P42)</f>
        <v/>
      </c>
    </row>
    <row r="43" spans="1:26" ht="12.75">
      <c r="A43" s="2">
        <v>120</v>
      </c>
      <c r="B43" s="2">
        <v>-0.6298</v>
      </c>
      <c r="D43" s="2">
        <f>IF(C43="",B43,C43)</f>
        <v>-0.6298</v>
      </c>
      <c r="F43" s="2">
        <v>1.5037</v>
      </c>
      <c r="H43" s="2">
        <f>IF(G43="",F43,G43)</f>
        <v>1.5037</v>
      </c>
      <c r="J43" s="2">
        <f>A43</f>
        <v>120</v>
      </c>
      <c r="K43" s="2">
        <f>D43</f>
        <v>-0.6298</v>
      </c>
      <c r="L43" s="2">
        <f>H43</f>
        <v>1.5037</v>
      </c>
      <c r="M43" s="4">
        <f>K43*K43/(PI()*6)</f>
        <v>0.021042832077903945</v>
      </c>
      <c r="N43" s="4">
        <f>L43+M43</f>
        <v>1.524742832077904</v>
      </c>
      <c r="Q43" s="2">
        <f>K43/(N43+0.00000001)</f>
        <v>-0.4130532589624851</v>
      </c>
      <c r="R43" s="2"/>
      <c r="W43" s="2">
        <f>A43</f>
        <v>120</v>
      </c>
      <c r="X43" s="2">
        <f>IF(B43="","",B43)</f>
        <v>-0.6298</v>
      </c>
      <c r="Y43" s="2">
        <f>IF(F43="","",F43)</f>
        <v>1.5037</v>
      </c>
      <c r="Z43" s="2" t="str">
        <f>IF(P43="","",P43)</f>
        <v/>
      </c>
    </row>
    <row r="44" spans="1:26" ht="12.75">
      <c r="A44" s="2">
        <v>130</v>
      </c>
      <c r="B44" s="2">
        <v>-0.8132</v>
      </c>
      <c r="D44" s="2">
        <f>IF(C44="",B44,C44)</f>
        <v>-0.8132</v>
      </c>
      <c r="F44" s="2">
        <v>1.2601</v>
      </c>
      <c r="H44" s="2">
        <f>IF(G44="",F44,G44)</f>
        <v>1.2601</v>
      </c>
      <c r="J44" s="2">
        <f>A44</f>
        <v>130</v>
      </c>
      <c r="K44" s="2">
        <f>D44</f>
        <v>-0.8132</v>
      </c>
      <c r="L44" s="2">
        <f>H44</f>
        <v>1.2601</v>
      </c>
      <c r="M44" s="4">
        <f>K44*K44/(PI()*6)</f>
        <v>0.03508274904473273</v>
      </c>
      <c r="N44" s="4">
        <f>L44+M44</f>
        <v>1.2951827490447327</v>
      </c>
      <c r="Q44" s="2">
        <f>K44/(N44+0.00000001)</f>
        <v>-0.6278650594451852</v>
      </c>
      <c r="R44" s="2"/>
      <c r="W44" s="2">
        <f>A44</f>
        <v>130</v>
      </c>
      <c r="X44" s="2">
        <f>IF(B44="","",B44)</f>
        <v>-0.8132</v>
      </c>
      <c r="Y44" s="2">
        <f>IF(F44="","",F44)</f>
        <v>1.2601</v>
      </c>
      <c r="Z44" s="2" t="str">
        <f>IF(P44="","",P44)</f>
        <v/>
      </c>
    </row>
    <row r="45" spans="1:26" ht="12.75">
      <c r="A45" s="2">
        <v>140</v>
      </c>
      <c r="B45" s="2">
        <v>-0.8975</v>
      </c>
      <c r="D45" s="2">
        <f>IF(C45="",B45,C45)</f>
        <v>-0.8975</v>
      </c>
      <c r="F45" s="2">
        <v>0.9425</v>
      </c>
      <c r="H45" s="2">
        <f>IF(G45="",F45,G45)</f>
        <v>0.9425</v>
      </c>
      <c r="J45" s="2">
        <f>A45</f>
        <v>140</v>
      </c>
      <c r="K45" s="2">
        <f>D45</f>
        <v>-0.8975</v>
      </c>
      <c r="L45" s="2">
        <f>H45</f>
        <v>0.9425</v>
      </c>
      <c r="M45" s="4">
        <f>K45*K45/(PI()*6)</f>
        <v>0.04273343379297201</v>
      </c>
      <c r="N45" s="4">
        <f>L45+M45</f>
        <v>0.985233433792972</v>
      </c>
      <c r="O45" s="2">
        <v>-0.15</v>
      </c>
      <c r="P45" s="2">
        <f>O45</f>
        <v>-0.15</v>
      </c>
      <c r="Q45" s="2">
        <f>K45/(N45+0.00000001)</f>
        <v>-0.910951618273113</v>
      </c>
      <c r="R45" s="2"/>
      <c r="W45" s="2">
        <f>A45</f>
        <v>140</v>
      </c>
      <c r="X45" s="2">
        <f>IF(B45="","",B45)</f>
        <v>-0.8975</v>
      </c>
      <c r="Y45" s="2">
        <f>IF(F45="","",F45)</f>
        <v>0.9425</v>
      </c>
      <c r="Z45" s="2">
        <f>IF(P45="","",P45)</f>
        <v>-0.15</v>
      </c>
    </row>
    <row r="46" spans="1:26" ht="12.75">
      <c r="A46" s="2">
        <v>150</v>
      </c>
      <c r="B46" s="2">
        <v>-0.7041</v>
      </c>
      <c r="D46" s="2">
        <f>IF(C46="",B46,C46)</f>
        <v>-0.7041</v>
      </c>
      <c r="F46" s="2">
        <v>0.6038</v>
      </c>
      <c r="H46" s="2">
        <f>IF(G46="",F46,G46)</f>
        <v>0.6038</v>
      </c>
      <c r="J46" s="2">
        <f>A46</f>
        <v>150</v>
      </c>
      <c r="K46" s="2">
        <f>D46</f>
        <v>-0.7041</v>
      </c>
      <c r="L46" s="2">
        <f>H46</f>
        <v>0.6038</v>
      </c>
      <c r="M46" s="4">
        <f>K46*K46/(PI()*6)</f>
        <v>0.02630071562765652</v>
      </c>
      <c r="N46" s="4">
        <f>L46+M46</f>
        <v>0.6301007156276566</v>
      </c>
      <c r="O46" s="2">
        <v>-0.1</v>
      </c>
      <c r="P46" s="2">
        <f>O46</f>
        <v>-0.1</v>
      </c>
      <c r="Q46" s="2">
        <f>K46/(N46+0.00000001)</f>
        <v>-1.1174403890721298</v>
      </c>
      <c r="R46" s="2"/>
      <c r="W46" s="2">
        <f>A46</f>
        <v>150</v>
      </c>
      <c r="X46" s="2">
        <f>IF(B46="","",B46)</f>
        <v>-0.7041</v>
      </c>
      <c r="Y46" s="2">
        <f>IF(F46="","",F46)</f>
        <v>0.6038</v>
      </c>
      <c r="Z46" s="2">
        <f>IF(P46="","",P46)</f>
        <v>-0.1</v>
      </c>
    </row>
    <row r="47" spans="1:26" ht="12.75">
      <c r="A47" s="2">
        <v>160</v>
      </c>
      <c r="B47" s="2">
        <v>-0.5802</v>
      </c>
      <c r="D47" s="2">
        <f>IF(C47="",B47,C47)</f>
        <v>-0.5802</v>
      </c>
      <c r="F47" s="2">
        <v>0.3126</v>
      </c>
      <c r="H47" s="2">
        <f>IF(G47="",F47,G47)</f>
        <v>0.3126</v>
      </c>
      <c r="J47" s="2">
        <f>A47</f>
        <v>160</v>
      </c>
      <c r="K47" s="2">
        <f>D47</f>
        <v>-0.5802</v>
      </c>
      <c r="L47" s="2">
        <f>H47</f>
        <v>0.3126</v>
      </c>
      <c r="M47" s="4">
        <f>K47*K47/(PI()*6)</f>
        <v>0.017858884389702883</v>
      </c>
      <c r="N47" s="4">
        <f>L47+M47</f>
        <v>0.3304588843897029</v>
      </c>
      <c r="O47" s="2">
        <v>-0.05</v>
      </c>
      <c r="P47" s="2">
        <f>O47</f>
        <v>-0.05</v>
      </c>
      <c r="Q47" s="2">
        <f>K47/(N47+0.00000001)</f>
        <v>-1.7557403049221092</v>
      </c>
      <c r="R47" s="2"/>
      <c r="W47" s="2">
        <f>A47</f>
        <v>160</v>
      </c>
      <c r="X47" s="2">
        <f>IF(B47="","",B47)</f>
        <v>-0.5802</v>
      </c>
      <c r="Y47" s="2">
        <f>IF(F47="","",F47)</f>
        <v>0.3126</v>
      </c>
      <c r="Z47" s="2">
        <f>IF(P47="","",P47)</f>
        <v>-0.05</v>
      </c>
    </row>
    <row r="48" spans="1:26" ht="12.75">
      <c r="A48" s="2">
        <v>170</v>
      </c>
      <c r="B48" s="2">
        <v>-0.8132</v>
      </c>
      <c r="D48" s="2">
        <f>IF(C48="",B48,C48)</f>
        <v>-0.8132</v>
      </c>
      <c r="F48" s="2">
        <v>0.1325</v>
      </c>
      <c r="H48" s="2">
        <f>IF(G48="",F48,G48)</f>
        <v>0.1325</v>
      </c>
      <c r="J48" s="2">
        <f>A48</f>
        <v>170</v>
      </c>
      <c r="K48" s="2">
        <f>D48</f>
        <v>-0.8132</v>
      </c>
      <c r="L48" s="2">
        <f>H48</f>
        <v>0.1325</v>
      </c>
      <c r="M48" s="4">
        <f>K48*K48/(PI()*6)</f>
        <v>0.03508274904473273</v>
      </c>
      <c r="N48" s="4">
        <f>L48+M48</f>
        <v>0.16758274904473275</v>
      </c>
      <c r="O48" s="2">
        <v>0</v>
      </c>
      <c r="P48" s="2">
        <f>O48</f>
        <v>0</v>
      </c>
      <c r="Q48" s="2">
        <f>K48/(N48+0.00000001)</f>
        <v>-4.852527817512141</v>
      </c>
      <c r="R48" s="2"/>
      <c r="W48" s="2">
        <f>A48</f>
        <v>170</v>
      </c>
      <c r="X48" s="2">
        <f>IF(B48="","",B48)</f>
        <v>-0.8132</v>
      </c>
      <c r="Y48" s="2">
        <f>IF(F48="","",F48)</f>
        <v>0.1325</v>
      </c>
      <c r="Z48" s="2">
        <f>IF(P48="","",P48)</f>
        <v>0</v>
      </c>
    </row>
    <row r="49" spans="1:26" ht="12.75">
      <c r="A49" s="2">
        <v>180</v>
      </c>
      <c r="B49" s="2">
        <v>0</v>
      </c>
      <c r="D49" s="2">
        <f>IF(C49="",B49,C49)</f>
        <v>0</v>
      </c>
      <c r="F49" s="2">
        <v>0</v>
      </c>
      <c r="H49" s="2">
        <f>IF(G49="",F49,G49)</f>
        <v>0</v>
      </c>
      <c r="J49" s="2">
        <f>A49</f>
        <v>180</v>
      </c>
      <c r="K49" s="2">
        <f>D49</f>
        <v>0</v>
      </c>
      <c r="L49" s="2">
        <f>H49</f>
        <v>0</v>
      </c>
      <c r="M49" s="4">
        <f>K49*K49/(PI()*6)</f>
        <v>0</v>
      </c>
      <c r="N49" s="4">
        <f>L49+M49</f>
        <v>0</v>
      </c>
      <c r="O49" s="2">
        <v>0</v>
      </c>
      <c r="P49" s="2">
        <f>O49</f>
        <v>0</v>
      </c>
      <c r="Q49" s="2">
        <f>K49/(N49+0.00000001)</f>
        <v>0</v>
      </c>
      <c r="R49" s="2"/>
      <c r="W49" s="2">
        <f>A49</f>
        <v>180</v>
      </c>
      <c r="X49" s="2">
        <f>IF(B49="","",B49)</f>
        <v>0</v>
      </c>
      <c r="Y49" s="2">
        <f>IF(F49="","",F49)</f>
        <v>0</v>
      </c>
      <c r="Z49" s="2">
        <f>IF(P49="","",P49)</f>
        <v>0</v>
      </c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</sheetData>
  <sheetProtection/>
  <printOptions/>
  <pageMargins left="1.25" right="1.25" top="1" bottom="1" header="0.5" footer="0.7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selection activeCell="A1" sqref="A1"/>
    </sheetView>
  </sheetViews>
  <sheetFormatPr defaultColWidth="11.421875" defaultRowHeight="12.75"/>
  <cols>
    <col min="1" max="2" width="10.00390625" style="2" customWidth="1"/>
    <col min="3" max="3" width="8.140625" style="2" customWidth="1"/>
    <col min="4" max="4" width="9.7109375" style="2" customWidth="1"/>
    <col min="5" max="5" width="3.140625" style="2" customWidth="1"/>
    <col min="6" max="8" width="10.00390625" style="2" customWidth="1"/>
    <col min="9" max="9" width="3.421875" style="2" customWidth="1"/>
    <col min="10" max="11" width="10.00390625" style="2" customWidth="1"/>
    <col min="12" max="12" width="8.00390625" style="2" customWidth="1"/>
    <col min="13" max="13" width="7.421875" style="4" customWidth="1"/>
    <col min="14" max="14" width="7.140625" style="4" customWidth="1"/>
    <col min="15" max="17" width="10.00390625" style="2" customWidth="1"/>
    <col min="18" max="18" width="10.00390625" style="1" customWidth="1"/>
    <col min="19" max="16384" width="10.00390625" style="2" customWidth="1"/>
  </cols>
  <sheetData/>
  <sheetProtection/>
  <printOptions/>
  <pageMargins left="1.25" right="1.25" top="1" bottom="1" header="0.5" footer="0.7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selection activeCell="A1" sqref="A1"/>
    </sheetView>
  </sheetViews>
  <sheetFormatPr defaultColWidth="11.421875" defaultRowHeight="12.75"/>
  <cols>
    <col min="1" max="2" width="10.00390625" style="2" customWidth="1"/>
    <col min="3" max="3" width="8.140625" style="2" customWidth="1"/>
    <col min="4" max="4" width="9.7109375" style="2" customWidth="1"/>
    <col min="5" max="5" width="3.140625" style="2" customWidth="1"/>
    <col min="6" max="8" width="10.00390625" style="2" customWidth="1"/>
    <col min="9" max="9" width="3.421875" style="2" customWidth="1"/>
    <col min="10" max="11" width="10.00390625" style="2" customWidth="1"/>
    <col min="12" max="12" width="8.00390625" style="2" customWidth="1"/>
    <col min="13" max="13" width="7.421875" style="4" customWidth="1"/>
    <col min="14" max="14" width="7.140625" style="4" customWidth="1"/>
    <col min="15" max="17" width="10.00390625" style="2" customWidth="1"/>
    <col min="18" max="18" width="10.00390625" style="1" customWidth="1"/>
    <col min="19" max="16384" width="10.00390625" style="2" customWidth="1"/>
  </cols>
  <sheetData/>
  <sheetProtection/>
  <printOptions/>
  <pageMargins left="1.25" right="1.25" top="1" bottom="1" header="0.5" footer="0.7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